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omments1.xml" ContentType="application/vnd.openxmlformats-officedocument.spreadsheetml.comments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Year Book extremes" sheetId="1" r:id="rId4"/>
  </sheets>
</workbook>
</file>

<file path=xl/comments1.xml><?xml version="1.0" encoding="utf-8"?>
<comments xmlns="http://schemas.openxmlformats.org/spreadsheetml/2006/main">
  <authors>
    <author>Author</author>
  </authors>
  <commentList>
    <comment ref="B152" authorId="0">
      <text>
        <r>
          <rPr>
            <sz val="11"/>
            <color indexed="8"/>
            <rFont val="Helvetica Neue"/>
          </rPr>
          <t>Author:
14 January 1939</t>
        </r>
      </text>
    </comment>
    <comment ref="E152" authorId="0">
      <text>
        <r>
          <rPr>
            <sz val="11"/>
            <color indexed="8"/>
            <rFont val="Helvetica Neue"/>
          </rPr>
          <t>Author:
18 January 1949</t>
        </r>
      </text>
    </comment>
    <comment ref="B153" authorId="0">
      <text>
        <r>
          <rPr>
            <sz val="11"/>
            <color indexed="8"/>
            <rFont val="Helvetica Neue"/>
          </rPr>
          <t>Author:
8 February 1926</t>
        </r>
      </text>
    </comment>
    <comment ref="E153" authorId="0">
      <text>
        <r>
          <rPr>
            <sz val="11"/>
            <color indexed="8"/>
            <rFont val="Helvetica Neue"/>
          </rPr>
          <t>Author:
28 February 1863</t>
        </r>
      </text>
    </comment>
    <comment ref="B154" authorId="0">
      <text>
        <r>
          <rPr>
            <sz val="11"/>
            <color indexed="8"/>
            <rFont val="Helvetica Neue"/>
          </rPr>
          <t>Author:
3 March 1869</t>
        </r>
      </text>
    </comment>
    <comment ref="E154" authorId="0">
      <text>
        <r>
          <rPr>
            <sz val="11"/>
            <color indexed="8"/>
            <rFont val="Helvetica Neue"/>
          </rPr>
          <t>Author:
14 March 1886</t>
        </r>
      </text>
    </comment>
    <comment ref="B155" authorId="0">
      <text>
        <r>
          <rPr>
            <sz val="11"/>
            <color indexed="8"/>
            <rFont val="Helvetica Neue"/>
          </rPr>
          <t>Author:
1 April 1936</t>
        </r>
      </text>
    </comment>
    <comment ref="E155" authorId="0">
      <text>
        <r>
          <rPr>
            <sz val="11"/>
            <color indexed="8"/>
            <rFont val="Helvetica Neue"/>
          </rPr>
          <t>Author:
27 April 1864</t>
        </r>
      </text>
    </comment>
    <comment ref="B156" authorId="0">
      <text>
        <r>
          <rPr>
            <sz val="11"/>
            <color indexed="8"/>
            <rFont val="Helvetica Neue"/>
          </rPr>
          <t>Author:
1 May 1919</t>
        </r>
      </text>
    </comment>
    <comment ref="E156" authorId="0">
      <text>
        <r>
          <rPr>
            <sz val="11"/>
            <color indexed="8"/>
            <rFont val="Helvetica Neue"/>
          </rPr>
          <t>Author:
22 May 1859</t>
        </r>
      </text>
    </comment>
    <comment ref="B157" authorId="0">
      <text>
        <r>
          <rPr>
            <sz val="11"/>
            <color indexed="8"/>
            <rFont val="Helvetica Neue"/>
          </rPr>
          <t>Author:
11 June 1931</t>
        </r>
      </text>
    </comment>
    <comment ref="E157" authorId="0">
      <text>
        <r>
          <rPr>
            <sz val="11"/>
            <color indexed="8"/>
            <rFont val="Helvetica Neue"/>
          </rPr>
          <t>Author:
22 June 1932</t>
        </r>
      </text>
    </comment>
    <comment ref="B158" authorId="0">
      <text>
        <r>
          <rPr>
            <sz val="11"/>
            <color indexed="8"/>
            <rFont val="Helvetica Neue"/>
          </rPr>
          <t>Author:
22 July 1926</t>
        </r>
      </text>
    </comment>
    <comment ref="E158" authorId="0">
      <text>
        <r>
          <rPr>
            <sz val="11"/>
            <color indexed="8"/>
            <rFont val="Helvetica Neue"/>
          </rPr>
          <t>Author:
12 July 1890</t>
        </r>
      </text>
    </comment>
    <comment ref="B159" authorId="0">
      <text>
        <r>
          <rPr>
            <sz val="11"/>
            <color indexed="8"/>
            <rFont val="Helvetica Neue"/>
          </rPr>
          <t>Author:
12 August 1946</t>
        </r>
      </text>
    </comment>
    <comment ref="E159" authorId="0">
      <text>
        <r>
          <rPr>
            <sz val="11"/>
            <color indexed="8"/>
            <rFont val="Helvetica Neue"/>
          </rPr>
          <t>Author:
3 August 1872</t>
        </r>
      </text>
    </comment>
    <comment ref="B160" authorId="0">
      <text>
        <r>
          <rPr>
            <sz val="11"/>
            <color indexed="8"/>
            <rFont val="Helvetica Neue"/>
          </rPr>
          <t>Author:
27 September 1919</t>
        </r>
      </text>
    </comment>
    <comment ref="E160" authorId="0">
      <text>
        <r>
          <rPr>
            <sz val="11"/>
            <color indexed="8"/>
            <rFont val="Helvetica Neue"/>
          </rPr>
          <t>Author:
2 September 1945</t>
        </r>
      </text>
    </comment>
    <comment ref="B161" authorId="0">
      <text>
        <r>
          <rPr>
            <sz val="11"/>
            <color indexed="8"/>
            <rFont val="Helvetica Neue"/>
          </rPr>
          <t>Author:
4 October 1942</t>
        </r>
      </text>
    </comment>
    <comment ref="E161" authorId="0">
      <text>
        <r>
          <rPr>
            <sz val="11"/>
            <color indexed="8"/>
            <rFont val="Helvetica Neue"/>
          </rPr>
          <t>Author:
6 October 1927</t>
        </r>
      </text>
    </comment>
    <comment ref="B162" authorId="0">
      <text>
        <r>
          <rPr>
            <sz val="11"/>
            <color indexed="8"/>
            <rFont val="Helvetica Neue"/>
          </rPr>
          <t>Author:
6 November 1946</t>
        </r>
      </text>
    </comment>
    <comment ref="E162" authorId="0">
      <text>
        <r>
          <rPr>
            <sz val="11"/>
            <color indexed="8"/>
            <rFont val="Helvetica Neue"/>
          </rPr>
          <t>Author:
1 November 1905</t>
        </r>
      </text>
    </comment>
    <comment ref="B163" authorId="0">
      <text>
        <r>
          <rPr>
            <sz val="11"/>
            <color indexed="8"/>
            <rFont val="Helvetica Neue"/>
          </rPr>
          <t>Author:
31 December 1904</t>
        </r>
      </text>
    </comment>
    <comment ref="E163" authorId="0">
      <text>
        <r>
          <rPr>
            <sz val="11"/>
            <color indexed="8"/>
            <rFont val="Helvetica Neue"/>
          </rPr>
          <t>Author:
3 December 1924</t>
        </r>
      </text>
    </comment>
    <comment ref="B468" authorId="0">
      <text>
        <r>
          <rPr>
            <sz val="11"/>
            <color indexed="8"/>
            <rFont val="Helvetica Neue"/>
          </rPr>
          <t>Author:
13 January 1939</t>
        </r>
      </text>
    </comment>
    <comment ref="E468" authorId="0">
      <text>
        <r>
          <rPr>
            <sz val="11"/>
            <color indexed="8"/>
            <rFont val="Helvetica Neue"/>
          </rPr>
          <t>Author:
28 January 1885</t>
        </r>
      </text>
    </comment>
    <comment ref="B469" authorId="0">
      <text>
        <r>
          <rPr>
            <sz val="11"/>
            <color indexed="8"/>
            <rFont val="Helvetica Neue"/>
          </rPr>
          <t>Author:
7 February 1901</t>
        </r>
      </text>
    </comment>
    <comment ref="E469" authorId="0">
      <text>
        <r>
          <rPr>
            <sz val="11"/>
            <color indexed="8"/>
            <rFont val="Helvetica Neue"/>
          </rPr>
          <t>Author:
24 February 1924</t>
        </r>
      </text>
    </comment>
    <comment ref="B470" authorId="0">
      <text>
        <r>
          <rPr>
            <sz val="11"/>
            <color indexed="8"/>
            <rFont val="Helvetica Neue"/>
          </rPr>
          <t>Author:
11 March 1940</t>
        </r>
      </text>
    </comment>
    <comment ref="E470" authorId="0">
      <text>
        <r>
          <rPr>
            <sz val="11"/>
            <color indexed="8"/>
            <rFont val="Helvetica Neue"/>
          </rPr>
          <t>Author:
17 March 1884</t>
        </r>
      </text>
    </comment>
    <comment ref="B471" authorId="0">
      <text>
        <r>
          <rPr>
            <sz val="11"/>
            <color indexed="8"/>
            <rFont val="Helvetica Neue"/>
          </rPr>
          <t>Author:
3 April 1938</t>
        </r>
      </text>
    </comment>
    <comment ref="E471" authorId="0">
      <text>
        <r>
          <rPr>
            <sz val="11"/>
            <color indexed="8"/>
            <rFont val="Helvetica Neue"/>
          </rPr>
          <t>Author:
24 April 1888</t>
        </r>
      </text>
    </comment>
    <comment ref="B472" authorId="0">
      <text>
        <r>
          <rPr>
            <sz val="11"/>
            <color indexed="8"/>
            <rFont val="Helvetica Neue"/>
          </rPr>
          <t>Author:
7 May 1905</t>
        </r>
      </text>
    </comment>
    <comment ref="E472" authorId="0">
      <text>
        <r>
          <rPr>
            <sz val="11"/>
            <color indexed="8"/>
            <rFont val="Helvetica Neue"/>
          </rPr>
          <t>Author:
29 May 1916</t>
        </r>
      </text>
    </comment>
    <comment ref="B473" authorId="0">
      <text>
        <r>
          <rPr>
            <sz val="11"/>
            <color indexed="8"/>
            <rFont val="Helvetica Neue"/>
          </rPr>
          <t>Author:
1 June 1907</t>
        </r>
      </text>
    </comment>
    <comment ref="E473" authorId="0">
      <text>
        <r>
          <rPr>
            <sz val="11"/>
            <color indexed="8"/>
            <rFont val="Helvetica Neue"/>
          </rPr>
          <t>Author:
11 June 1866</t>
        </r>
      </text>
    </comment>
    <comment ref="B474" authorId="0">
      <text>
        <r>
          <rPr>
            <sz val="11"/>
            <color indexed="8"/>
            <rFont val="Helvetica Neue"/>
          </rPr>
          <t>Author:
22 July 1926</t>
        </r>
      </text>
    </comment>
    <comment ref="E474" authorId="0">
      <text>
        <r>
          <rPr>
            <sz val="11"/>
            <color indexed="8"/>
            <rFont val="Helvetica Neue"/>
          </rPr>
          <t>Author:
21 July 1869</t>
        </r>
      </text>
    </comment>
    <comment ref="B475" authorId="0">
      <text>
        <r>
          <rPr>
            <sz val="11"/>
            <color indexed="8"/>
            <rFont val="Helvetica Neue"/>
          </rPr>
          <t>Author:
20 August 1885</t>
        </r>
      </text>
    </comment>
    <comment ref="E475" authorId="0">
      <text>
        <r>
          <rPr>
            <sz val="11"/>
            <color indexed="8"/>
            <rFont val="Helvetica Neue"/>
          </rPr>
          <t>Author:
11 August 1863</t>
        </r>
      </text>
    </comment>
    <comment ref="B476" authorId="0">
      <text>
        <r>
          <rPr>
            <sz val="11"/>
            <color indexed="8"/>
            <rFont val="Helvetica Neue"/>
          </rPr>
          <t>Author:
28 September 1928</t>
        </r>
      </text>
    </comment>
    <comment ref="E476" authorId="0">
      <text>
        <r>
          <rPr>
            <sz val="11"/>
            <color indexed="8"/>
            <rFont val="Helvetica Neue"/>
          </rPr>
          <t>Author:
3 September 1940</t>
        </r>
      </text>
    </comment>
    <comment ref="B477" authorId="0">
      <text>
        <r>
          <rPr>
            <sz val="11"/>
            <color indexed="8"/>
            <rFont val="Helvetica Neue"/>
          </rPr>
          <t>Author:
24 October 1914</t>
        </r>
      </text>
    </comment>
    <comment ref="E477" authorId="0">
      <text>
        <r>
          <rPr>
            <sz val="11"/>
            <color indexed="8"/>
            <rFont val="Helvetica Neue"/>
          </rPr>
          <t>Author:
3 October 1871</t>
        </r>
      </text>
    </comment>
    <comment ref="B478" authorId="0">
      <text>
        <r>
          <rPr>
            <sz val="11"/>
            <color indexed="8"/>
            <rFont val="Helvetica Neue"/>
          </rPr>
          <t>Author:
27 November 1894</t>
        </r>
      </text>
    </comment>
    <comment ref="E478" authorId="0">
      <text>
        <r>
          <rPr>
            <sz val="11"/>
            <color indexed="8"/>
            <rFont val="Helvetica Neue"/>
          </rPr>
          <t>Author:
2 November 1896</t>
        </r>
      </text>
    </comment>
    <comment ref="B479" authorId="0">
      <text>
        <r>
          <rPr>
            <sz val="11"/>
            <color indexed="8"/>
            <rFont val="Helvetica Neue"/>
          </rPr>
          <t>Author:
15 December 1876</t>
        </r>
      </text>
    </comment>
    <comment ref="E479" authorId="0">
      <text>
        <r>
          <rPr>
            <sz val="11"/>
            <color indexed="8"/>
            <rFont val="Helvetica Neue"/>
          </rPr>
          <t>Author:
4 December 1870</t>
        </r>
      </text>
    </comment>
    <comment ref="B755" authorId="0">
      <text>
        <r>
          <rPr>
            <sz val="11"/>
            <color indexed="8"/>
            <rFont val="Helvetica Neue"/>
          </rPr>
          <t>Author:
26 January 1940</t>
        </r>
      </text>
    </comment>
    <comment ref="E755" authorId="0">
      <text>
        <r>
          <rPr>
            <sz val="11"/>
            <color indexed="8"/>
            <rFont val="Helvetica Neue"/>
          </rPr>
          <t>Author:
4 January 1893</t>
        </r>
      </text>
    </comment>
    <comment ref="B756" authorId="0">
      <text>
        <r>
          <rPr>
            <sz val="11"/>
            <color indexed="8"/>
            <rFont val="Helvetica Neue"/>
          </rPr>
          <t>Author:
21 February 1925</t>
        </r>
      </text>
    </comment>
    <comment ref="E756" authorId="0">
      <text>
        <r>
          <rPr>
            <sz val="11"/>
            <color indexed="8"/>
            <rFont val="Helvetica Neue"/>
          </rPr>
          <t>Author:
23 February 1931</t>
        </r>
      </text>
    </comment>
    <comment ref="B757" authorId="0">
      <text>
        <r>
          <rPr>
            <sz val="11"/>
            <color indexed="8"/>
            <rFont val="Helvetica Neue"/>
          </rPr>
          <t>Author:
5 March 1919</t>
        </r>
      </text>
    </comment>
    <comment ref="E757" authorId="0">
      <text>
        <r>
          <rPr>
            <sz val="11"/>
            <color indexed="8"/>
            <rFont val="Helvetica Neue"/>
          </rPr>
          <t>Author:
29 March 1913</t>
        </r>
      </text>
    </comment>
    <comment ref="B758" authorId="0">
      <text>
        <r>
          <rPr>
            <sz val="11"/>
            <color indexed="8"/>
            <rFont val="Helvetica Neue"/>
          </rPr>
          <t>Author:
9 April 1896 / 5 April 1903</t>
        </r>
      </text>
    </comment>
    <comment ref="E758" authorId="0">
      <text>
        <r>
          <rPr>
            <sz val="11"/>
            <color indexed="8"/>
            <rFont val="Helvetica Neue"/>
          </rPr>
          <t>Author:
25 April 1925</t>
        </r>
      </text>
    </comment>
    <comment ref="B759" authorId="0">
      <text>
        <r>
          <rPr>
            <sz val="11"/>
            <color indexed="8"/>
            <rFont val="Helvetica Neue"/>
          </rPr>
          <t>Author:
21 May 1923</t>
        </r>
      </text>
    </comment>
    <comment ref="E759" authorId="0">
      <text>
        <r>
          <rPr>
            <sz val="11"/>
            <color indexed="8"/>
            <rFont val="Helvetica Neue"/>
          </rPr>
          <t>Author:
24 May 1899</t>
        </r>
      </text>
    </comment>
    <comment ref="B760" authorId="0">
      <text>
        <r>
          <rPr>
            <sz val="11"/>
            <color indexed="8"/>
            <rFont val="Helvetica Neue"/>
          </rPr>
          <t>Author:
19 June 1918</t>
        </r>
      </text>
    </comment>
    <comment ref="E760" authorId="0">
      <text>
        <r>
          <rPr>
            <sz val="11"/>
            <color indexed="8"/>
            <rFont val="Helvetica Neue"/>
          </rPr>
          <t>Author:
29 June 1908</t>
        </r>
      </text>
    </comment>
    <comment ref="B761" authorId="0">
      <text>
        <r>
          <rPr>
            <sz val="11"/>
            <color indexed="8"/>
            <rFont val="Helvetica Neue"/>
          </rPr>
          <t>Author:
23 July 1946</t>
        </r>
      </text>
    </comment>
    <comment ref="E761" authorId="0">
      <text>
        <r>
          <rPr>
            <sz val="11"/>
            <color indexed="8"/>
            <rFont val="Helvetica Neue"/>
          </rPr>
          <t>Author:
12 July 1894 / 2 July 1896</t>
        </r>
      </text>
    </comment>
    <comment ref="B762" authorId="0">
      <text>
        <r>
          <rPr>
            <sz val="11"/>
            <color indexed="8"/>
            <rFont val="Helvetica Neue"/>
          </rPr>
          <t>Author:
14 August 1946</t>
        </r>
      </text>
    </comment>
    <comment ref="E762" authorId="0">
      <text>
        <r>
          <rPr>
            <sz val="11"/>
            <color indexed="8"/>
            <rFont val="Helvetica Neue"/>
          </rPr>
          <t>Author:
6 August 1887</t>
        </r>
      </text>
    </comment>
    <comment ref="B763" authorId="0">
      <text>
        <r>
          <rPr>
            <sz val="11"/>
            <color indexed="8"/>
            <rFont val="Helvetica Neue"/>
          </rPr>
          <t>Author:
22 September 1943</t>
        </r>
      </text>
    </comment>
    <comment ref="E763" authorId="0">
      <text>
        <r>
          <rPr>
            <sz val="11"/>
            <color indexed="8"/>
            <rFont val="Helvetica Neue"/>
          </rPr>
          <t>Author:
1 September 1896</t>
        </r>
      </text>
    </comment>
    <comment ref="B764" authorId="0">
      <text>
        <r>
          <rPr>
            <sz val="11"/>
            <color indexed="8"/>
            <rFont val="Helvetica Neue"/>
          </rPr>
          <t>Author:
18 October 1893</t>
        </r>
      </text>
    </comment>
    <comment ref="E764" authorId="0">
      <text>
        <r>
          <rPr>
            <sz val="11"/>
            <color indexed="8"/>
            <rFont val="Helvetica Neue"/>
          </rPr>
          <t>Author:
3 October 1899</t>
        </r>
      </text>
    </comment>
    <comment ref="B765" authorId="0">
      <text>
        <r>
          <rPr>
            <sz val="11"/>
            <color indexed="8"/>
            <rFont val="Helvetica Neue"/>
          </rPr>
          <t>Author:
18 November 1913</t>
        </r>
      </text>
    </comment>
    <comment ref="E765" authorId="0">
      <text>
        <r>
          <rPr>
            <sz val="11"/>
            <color indexed="8"/>
            <rFont val="Helvetica Neue"/>
          </rPr>
          <t>Author:
2 November 1905</t>
        </r>
      </text>
    </comment>
    <comment ref="B766" authorId="0">
      <text>
        <r>
          <rPr>
            <sz val="11"/>
            <color indexed="8"/>
            <rFont val="Helvetica Neue"/>
          </rPr>
          <t>Author:
26 December 1893</t>
        </r>
      </text>
    </comment>
    <comment ref="E766" authorId="0">
      <text>
        <r>
          <rPr>
            <sz val="11"/>
            <color indexed="8"/>
            <rFont val="Helvetica Neue"/>
          </rPr>
          <t>Author:
13 December 1912</t>
        </r>
      </text>
    </comment>
    <comment ref="B892" authorId="0">
      <text>
        <r>
          <rPr>
            <sz val="11"/>
            <color indexed="8"/>
            <rFont val="Helvetica Neue"/>
          </rPr>
          <t>Author:
12 January 1939</t>
        </r>
      </text>
    </comment>
    <comment ref="E892" authorId="0">
      <text>
        <r>
          <rPr>
            <sz val="11"/>
            <color indexed="8"/>
            <rFont val="Helvetica Neue"/>
          </rPr>
          <t>Author:
21 January 1884</t>
        </r>
      </text>
    </comment>
    <comment ref="B893" authorId="0">
      <text>
        <r>
          <rPr>
            <sz val="11"/>
            <color indexed="8"/>
            <rFont val="Helvetica Neue"/>
          </rPr>
          <t>Author:
12 February 1899</t>
        </r>
      </text>
    </comment>
    <comment ref="E893" authorId="0">
      <text>
        <r>
          <rPr>
            <sz val="11"/>
            <color indexed="8"/>
            <rFont val="Helvetica Neue"/>
          </rPr>
          <t>Author:
23 February 1918</t>
        </r>
      </text>
    </comment>
    <comment ref="B894" authorId="0">
      <text>
        <r>
          <rPr>
            <sz val="11"/>
            <color indexed="8"/>
            <rFont val="Helvetica Neue"/>
          </rPr>
          <t>Author:
9 March 1934</t>
        </r>
      </text>
    </comment>
    <comment ref="E894" authorId="0">
      <text>
        <r>
          <rPr>
            <sz val="11"/>
            <color indexed="8"/>
            <rFont val="Helvetica Neue"/>
          </rPr>
          <t>Author:
21 March 1933</t>
        </r>
      </text>
    </comment>
    <comment ref="B895" authorId="0">
      <text>
        <r>
          <rPr>
            <sz val="11"/>
            <color indexed="8"/>
            <rFont val="Helvetica Neue"/>
          </rPr>
          <t>Author:
5 April 1938</t>
        </r>
      </text>
    </comment>
    <comment ref="E895" authorId="0">
      <text>
        <r>
          <rPr>
            <sz val="11"/>
            <color indexed="8"/>
            <rFont val="Helvetica Neue"/>
          </rPr>
          <t>Author:
15 April 1859</t>
        </r>
      </text>
    </comment>
    <comment ref="B896" authorId="0">
      <text>
        <r>
          <rPr>
            <sz val="11"/>
            <color indexed="8"/>
            <rFont val="Helvetica Neue"/>
          </rPr>
          <t>Author:
4 May 1921</t>
        </r>
      </text>
    </comment>
    <comment ref="E896" authorId="0">
      <text>
        <r>
          <rPr>
            <sz val="11"/>
            <color indexed="8"/>
            <rFont val="Helvetica Neue"/>
          </rPr>
          <t>Author:
26 May 1895</t>
        </r>
      </text>
    </comment>
    <comment ref="B897" authorId="0">
      <text>
        <r>
          <rPr>
            <sz val="11"/>
            <color indexed="8"/>
            <rFont val="Helvetica Neue"/>
          </rPr>
          <t>Author:
23 June 1865</t>
        </r>
      </text>
    </comment>
    <comment ref="E897" authorId="0">
      <text>
        <r>
          <rPr>
            <sz val="11"/>
            <color indexed="8"/>
            <rFont val="Helvetica Neue"/>
          </rPr>
          <t>Author:
27 June 1876 / 24 June 1944</t>
        </r>
      </text>
    </comment>
    <comment ref="B898" authorId="0">
      <text>
        <r>
          <rPr>
            <sz val="11"/>
            <color indexed="8"/>
            <rFont val="Helvetica Neue"/>
          </rPr>
          <t>Author:
11 July 1906</t>
        </r>
      </text>
    </comment>
    <comment ref="E898" authorId="0">
      <text>
        <r>
          <rPr>
            <sz val="11"/>
            <color indexed="8"/>
            <rFont val="Helvetica Neue"/>
          </rPr>
          <t>Author:
24 July 1908</t>
        </r>
      </text>
    </comment>
    <comment ref="B899" authorId="0">
      <text>
        <r>
          <rPr>
            <sz val="11"/>
            <color indexed="8"/>
            <rFont val="Helvetica Neue"/>
          </rPr>
          <t>Author:
31 August 1911</t>
        </r>
      </text>
    </comment>
    <comment ref="E899" authorId="0">
      <text>
        <r>
          <rPr>
            <sz val="11"/>
            <color indexed="8"/>
            <rFont val="Helvetica Neue"/>
          </rPr>
          <t>Author:
17 August 1859</t>
        </r>
      </text>
    </comment>
    <comment ref="B900" authorId="0">
      <text>
        <r>
          <rPr>
            <sz val="11"/>
            <color indexed="8"/>
            <rFont val="Helvetica Neue"/>
          </rPr>
          <t>Author:
29 September 1944</t>
        </r>
      </text>
    </comment>
    <comment ref="E900" authorId="0">
      <text>
        <r>
          <rPr>
            <sz val="11"/>
            <color indexed="8"/>
            <rFont val="Helvetica Neue"/>
          </rPr>
          <t>Author:
4 September 1858</t>
        </r>
      </text>
    </comment>
    <comment ref="B901" authorId="0">
      <text>
        <r>
          <rPr>
            <sz val="11"/>
            <color indexed="8"/>
            <rFont val="Helvetica Neue"/>
          </rPr>
          <t>Author:
21 October 1922</t>
        </r>
      </text>
    </comment>
    <comment ref="E901" authorId="0">
      <text>
        <r>
          <rPr>
            <sz val="11"/>
            <color indexed="8"/>
            <rFont val="Helvetica Neue"/>
          </rPr>
          <t>Author:
October 1857</t>
        </r>
      </text>
    </comment>
    <comment ref="B902" authorId="0">
      <text>
        <r>
          <rPr>
            <sz val="11"/>
            <color indexed="8"/>
            <rFont val="Helvetica Neue"/>
          </rPr>
          <t>Author:
21 November 1865</t>
        </r>
      </text>
    </comment>
    <comment ref="E902" authorId="0">
      <text>
        <r>
          <rPr>
            <sz val="11"/>
            <color indexed="8"/>
            <rFont val="Helvetica Neue"/>
          </rPr>
          <t>Author:
2 November 1909</t>
        </r>
      </text>
    </comment>
    <comment ref="B903" authorId="0">
      <text>
        <r>
          <rPr>
            <sz val="11"/>
            <color indexed="8"/>
            <rFont val="Helvetica Neue"/>
          </rPr>
          <t>Author:
29 December 1931</t>
        </r>
      </text>
    </comment>
    <comment ref="E903" authorId="0">
      <text>
        <r>
          <rPr>
            <sz val="11"/>
            <color indexed="8"/>
            <rFont val="Helvetica Neue"/>
          </rPr>
          <t>Author:
16 December 1861 / 4 December 1906</t>
        </r>
      </text>
    </comment>
    <comment ref="B1136" authorId="0">
      <text>
        <r>
          <rPr>
            <sz val="11"/>
            <color indexed="8"/>
            <rFont val="Helvetica Neue"/>
          </rPr>
          <t>Author:
1 January 1900</t>
        </r>
      </text>
    </comment>
    <comment ref="E1136" authorId="0">
      <text>
        <r>
          <rPr>
            <sz val="11"/>
            <color indexed="8"/>
            <rFont val="Helvetica Neue"/>
          </rPr>
          <t>Author:
9 January 1937 / 11 January 1937</t>
        </r>
      </text>
    </comment>
    <comment ref="B1137" authorId="0">
      <text>
        <r>
          <rPr>
            <sz val="11"/>
            <color indexed="8"/>
            <rFont val="Helvetica Neue"/>
          </rPr>
          <t>Author:
12 February 1899</t>
        </r>
      </text>
    </comment>
    <comment ref="E1137" authorId="0">
      <text>
        <r>
          <rPr>
            <sz val="11"/>
            <color indexed="8"/>
            <rFont val="Helvetica Neue"/>
          </rPr>
          <t>Author:
20 February 1887</t>
        </r>
      </text>
    </comment>
    <comment ref="B1138" authorId="0">
      <text>
        <r>
          <rPr>
            <sz val="11"/>
            <color indexed="8"/>
            <rFont val="Helvetica Neue"/>
          </rPr>
          <t>Author:
13 March 1940</t>
        </r>
      </text>
    </comment>
    <comment ref="E1138" authorId="0">
      <text>
        <r>
          <rPr>
            <sz val="11"/>
            <color indexed="8"/>
            <rFont val="Helvetica Neue"/>
          </rPr>
          <t>Author:
31 March 1926</t>
        </r>
      </text>
    </comment>
    <comment ref="B1139" authorId="0">
      <text>
        <r>
          <rPr>
            <sz val="11"/>
            <color indexed="8"/>
            <rFont val="Helvetica Neue"/>
          </rPr>
          <t>Author:
1 April 1941</t>
        </r>
      </text>
    </comment>
    <comment ref="E1139" authorId="0">
      <text>
        <r>
          <rPr>
            <sz val="11"/>
            <color indexed="8"/>
            <rFont val="Helvetica Neue"/>
          </rPr>
          <t>Author:
24 April 1888</t>
        </r>
      </text>
    </comment>
    <comment ref="B1140" authorId="0">
      <text>
        <r>
          <rPr>
            <sz val="11"/>
            <color indexed="8"/>
            <rFont val="Helvetica Neue"/>
          </rPr>
          <t>Author:
5 May 1921</t>
        </r>
      </text>
    </comment>
    <comment ref="E1140" authorId="0">
      <text>
        <r>
          <rPr>
            <sz val="11"/>
            <color indexed="8"/>
            <rFont val="Helvetica Neue"/>
          </rPr>
          <t>Author:
20 May 1902</t>
        </r>
      </text>
    </comment>
    <comment ref="B1141" authorId="0">
      <text>
        <r>
          <rPr>
            <sz val="11"/>
            <color indexed="8"/>
            <rFont val="Helvetica Neue"/>
          </rPr>
          <t>Author:
1 June 1907</t>
        </r>
      </text>
    </comment>
    <comment ref="E1141" authorId="0">
      <text>
        <r>
          <rPr>
            <sz val="11"/>
            <color indexed="8"/>
            <rFont val="Helvetica Neue"/>
          </rPr>
          <t>Author:
28 June 1944</t>
        </r>
      </text>
    </comment>
    <comment ref="B1142" authorId="0">
      <text>
        <r>
          <rPr>
            <sz val="11"/>
            <color indexed="8"/>
            <rFont val="Helvetica Neue"/>
          </rPr>
          <t>Author:
14 July 1934</t>
        </r>
      </text>
    </comment>
    <comment ref="E1142" authorId="0">
      <text>
        <r>
          <rPr>
            <sz val="11"/>
            <color indexed="8"/>
            <rFont val="Helvetica Neue"/>
          </rPr>
          <t>Author:
11 July 1895</t>
        </r>
      </text>
    </comment>
    <comment ref="B1143" authorId="0">
      <text>
        <r>
          <rPr>
            <sz val="11"/>
            <color indexed="8"/>
            <rFont val="Helvetica Neue"/>
          </rPr>
          <t>Author:
28 August 1914</t>
        </r>
      </text>
    </comment>
    <comment ref="E1143" authorId="0">
      <text>
        <r>
          <rPr>
            <sz val="11"/>
            <color indexed="8"/>
            <rFont val="Helvetica Neue"/>
          </rPr>
          <t>Author:
4 August 1897 / 7 August 1909</t>
        </r>
      </text>
    </comment>
    <comment ref="B1144" authorId="0">
      <text>
        <r>
          <rPr>
            <sz val="11"/>
            <color indexed="8"/>
            <rFont val="Helvetica Neue"/>
          </rPr>
          <t>Author:
23 September 1926</t>
        </r>
      </text>
    </comment>
    <comment ref="E1144" authorId="0">
      <text>
        <r>
          <rPr>
            <sz val="11"/>
            <color indexed="8"/>
            <rFont val="Helvetica Neue"/>
          </rPr>
          <t>Author:
16 September 1897</t>
        </r>
      </text>
    </comment>
    <comment ref="B1145" authorId="0">
      <text>
        <r>
          <rPr>
            <sz val="11"/>
            <color indexed="8"/>
            <rFont val="Helvetica Neue"/>
          </rPr>
          <t>Author:
24 October 1914</t>
        </r>
      </text>
    </comment>
    <comment ref="E1145" authorId="0">
      <text>
        <r>
          <rPr>
            <sz val="11"/>
            <color indexed="8"/>
            <rFont val="Helvetica Neue"/>
          </rPr>
          <t>Author:
12 October 1889</t>
        </r>
      </text>
    </comment>
    <comment ref="B1146" authorId="0">
      <text>
        <r>
          <rPr>
            <sz val="11"/>
            <color indexed="8"/>
            <rFont val="Helvetica Neue"/>
          </rPr>
          <t>Author:
26 November 1937</t>
        </r>
      </text>
    </comment>
    <comment ref="E1146" authorId="0">
      <text>
        <r>
          <rPr>
            <sz val="11"/>
            <color indexed="8"/>
            <rFont val="Helvetica Neue"/>
          </rPr>
          <t>Author:
16 November 1941</t>
        </r>
      </text>
    </comment>
    <comment ref="B1147" authorId="0">
      <text>
        <r>
          <rPr>
            <sz val="11"/>
            <color indexed="8"/>
            <rFont val="Helvetica Neue"/>
          </rPr>
          <t>Author:
30 December 1897</t>
        </r>
      </text>
    </comment>
    <comment ref="E1147" authorId="0">
      <text>
        <r>
          <rPr>
            <sz val="11"/>
            <color indexed="8"/>
            <rFont val="Helvetica Neue"/>
          </rPr>
          <t>Author:
3 December 1906</t>
        </r>
      </text>
    </comment>
  </commentList>
</comments>
</file>

<file path=xl/sharedStrings.xml><?xml version="1.0" encoding="utf-8"?>
<sst xmlns="http://schemas.openxmlformats.org/spreadsheetml/2006/main" uniqueCount="312">
  <si>
    <t>GRAFTON</t>
  </si>
  <si>
    <t>Year Book &lt;1950 extreme max</t>
  </si>
  <si>
    <t>58161 2006-2021 extreme max</t>
  </si>
  <si>
    <t>Year Book &lt;1950 extreme min</t>
  </si>
  <si>
    <t>58161 2006-2021 extreme min</t>
  </si>
  <si>
    <t>Annual average</t>
  </si>
  <si>
    <t>ARMIDALE</t>
  </si>
  <si>
    <t>56037 1997-2021 extreme max</t>
  </si>
  <si>
    <t>56037 1997-2021 extreme min</t>
  </si>
  <si>
    <t>PORT MACQUARIE</t>
  </si>
  <si>
    <t>60139 1995-2021 extreme max</t>
  </si>
  <si>
    <t>60139 1995-2021 extreme min</t>
  </si>
  <si>
    <t>ACORN 2.1 extreme max 1910-2019</t>
  </si>
  <si>
    <t>ACORN 2.1 extreme min 1910-2019</t>
  </si>
  <si>
    <t>ACORN 2.1 extreme max 1995-2019</t>
  </si>
  <si>
    <t>ACORN 2.1 extreme min 1995-2019</t>
  </si>
  <si>
    <t>BROKEN HILL</t>
  </si>
  <si>
    <t>47048 1957-2021 extreme max</t>
  </si>
  <si>
    <t>47048 1957-2021 extreme min</t>
  </si>
  <si>
    <t>DUBBO</t>
  </si>
  <si>
    <t>65070 1993-2021 extreme max</t>
  </si>
  <si>
    <t>65070 1993-2021 extreme min</t>
  </si>
  <si>
    <t>ACORN 2.1 extreme max 1921-2019</t>
  </si>
  <si>
    <t>ACORN 2.1 extreme min 1921-2019</t>
  </si>
  <si>
    <t>ACORN 2.1 extreme max 1993-2019</t>
  </si>
  <si>
    <t>ACORN 2.1 extreme min 1993-2019</t>
  </si>
  <si>
    <t>NEWCASTLE</t>
  </si>
  <si>
    <t>61055 1957-2021 extreme max</t>
  </si>
  <si>
    <t>61055 1957-2021 extreme min</t>
  </si>
  <si>
    <t>BATHURST</t>
  </si>
  <si>
    <t>63005 1908-2021 extreme max</t>
  </si>
  <si>
    <t>63005 1908-2021 extreme min</t>
  </si>
  <si>
    <t>JERVIS BAY</t>
  </si>
  <si>
    <t>68151 2001-2021 extreme max</t>
  </si>
  <si>
    <t>68151 2001-2021 extreme min</t>
  </si>
  <si>
    <t>ALBURY</t>
  </si>
  <si>
    <t>72160 1993-2021 extreme max</t>
  </si>
  <si>
    <t>72160 1993-2021 extreme min</t>
  </si>
  <si>
    <t>COOMA</t>
  </si>
  <si>
    <t>70278 1973-2021 extreme max</t>
  </si>
  <si>
    <t>70278 1973-2021 extreme min</t>
  </si>
  <si>
    <t>SYDNEY</t>
  </si>
  <si>
    <t>66062 1859-2021 extreme max</t>
  </si>
  <si>
    <t>66062 1859-2021 extreme min</t>
  </si>
  <si>
    <t>LISMORE</t>
  </si>
  <si>
    <t>58214 2002-2021 extreme max</t>
  </si>
  <si>
    <t>58214 2002-2021 extreme min</t>
  </si>
  <si>
    <t>TAREE</t>
  </si>
  <si>
    <t>60141 1997-2021 extreme max</t>
  </si>
  <si>
    <t>60141 1997-2021 extreme min</t>
  </si>
  <si>
    <t>INVERELL</t>
  </si>
  <si>
    <t>56242 1995-2021 extreme max</t>
  </si>
  <si>
    <t>56242 1995-2021 extreme min</t>
  </si>
  <si>
    <t>TAMWORTH</t>
  </si>
  <si>
    <t>55325 1992-2021 extreme max</t>
  </si>
  <si>
    <t>55325 1992-2021 extreme min</t>
  </si>
  <si>
    <t>COONABARABRAN</t>
  </si>
  <si>
    <t>64008 1957-2021 extreme max</t>
  </si>
  <si>
    <t>64008 1957-2021 extreme min</t>
  </si>
  <si>
    <t>MUDGEE</t>
  </si>
  <si>
    <t>62101 1990-2021 extreme max</t>
  </si>
  <si>
    <t>62101 1990-2021 extreme min</t>
  </si>
  <si>
    <t>FORBES</t>
  </si>
  <si>
    <t>65103 1995-2021 extreme max</t>
  </si>
  <si>
    <t>65103 1995-2021 extreme min</t>
  </si>
  <si>
    <t>WAGGA WAGGA</t>
  </si>
  <si>
    <t>72150 1942-2021 extreme max</t>
  </si>
  <si>
    <t>72150 1942-2021 extreme min</t>
  </si>
  <si>
    <t>ACORN 2.1 extreme max 1942-2019</t>
  </si>
  <si>
    <t>ACORN 2.1 extreme min 1942-2019</t>
  </si>
  <si>
    <t>GOULBURN</t>
  </si>
  <si>
    <t>70330 1990-2021 extreme max</t>
  </si>
  <si>
    <t>70330 1990-2021 extreme min</t>
  </si>
  <si>
    <t>MORUYA HEADS</t>
  </si>
  <si>
    <t>69018 1910-2021 extreme max</t>
  </si>
  <si>
    <t>69018 1910-2021 extreme min</t>
  </si>
  <si>
    <t>Victoria</t>
  </si>
  <si>
    <t>ECHUCA</t>
  </si>
  <si>
    <t>80015 1957-2021 extreme max</t>
  </si>
  <si>
    <t>80015 1957-2021 extreme min</t>
  </si>
  <si>
    <t>MARYBOROUGH</t>
  </si>
  <si>
    <t>88043 1965-2021 extreme max</t>
  </si>
  <si>
    <t>88043 1965-2021 extreme min</t>
  </si>
  <si>
    <t>HAMILTON</t>
  </si>
  <si>
    <t>90173 1983-2021 extreme max</t>
  </si>
  <si>
    <t>90173 1983-2021 extreme min</t>
  </si>
  <si>
    <t>WARRNAMBOOL</t>
  </si>
  <si>
    <t>90186 1998-2021 extreme max</t>
  </si>
  <si>
    <t>90186 1998-2021 extreme min</t>
  </si>
  <si>
    <t>MILDURA</t>
  </si>
  <si>
    <t>76031 1946-2021 extreme max</t>
  </si>
  <si>
    <t>76031 1946-2021 extreme min</t>
  </si>
  <si>
    <t>ACORN 2.1 extreme max 1946-2019</t>
  </si>
  <si>
    <t>ACORN 2.1 extreme min 1946-2019</t>
  </si>
  <si>
    <t>BENALLA</t>
  </si>
  <si>
    <t>82170 2006-2021 extreme max</t>
  </si>
  <si>
    <t>82170 2006-2021 extreme min</t>
  </si>
  <si>
    <t>BENDIGO</t>
  </si>
  <si>
    <t>81123 1991-2021 extreme max</t>
  </si>
  <si>
    <t>81123 1991-2021 extreme min</t>
  </si>
  <si>
    <t>HORSHAM</t>
  </si>
  <si>
    <t>79100 1997-2021 extreme max</t>
  </si>
  <si>
    <t>79100 1997-2021 extreme min</t>
  </si>
  <si>
    <t>BALLARAT</t>
  </si>
  <si>
    <t>89002 1951-2021 extreme max</t>
  </si>
  <si>
    <t>89002 1951-2021 extreme min</t>
  </si>
  <si>
    <t>BAIRNSDALE</t>
  </si>
  <si>
    <t>85279 1943-2021 extreme max</t>
  </si>
  <si>
    <t>85279 1943-2021 extreme min</t>
  </si>
  <si>
    <t>MELBOURNE</t>
  </si>
  <si>
    <t>86338 2013-2021 extreme max</t>
  </si>
  <si>
    <t>86338 2013-2021 extreme min</t>
  </si>
  <si>
    <t>ACORN 2.1 extreme max 2013-2019</t>
  </si>
  <si>
    <t>ACORN 2.1 extreme min 2013-2019</t>
  </si>
  <si>
    <t>Queensland</t>
  </si>
  <si>
    <t>COOKTOWN</t>
  </si>
  <si>
    <t>31209 2000-2021 extreme max</t>
  </si>
  <si>
    <t>31209 2000-2021 extreme min</t>
  </si>
  <si>
    <t>BOWEN</t>
  </si>
  <si>
    <t>33257/327 1987-2021 extreme max</t>
  </si>
  <si>
    <t>33257/327 1987-2021 extreme min</t>
  </si>
  <si>
    <t>RICHMOND</t>
  </si>
  <si>
    <t>30161 1998-2021 extreme max</t>
  </si>
  <si>
    <t>30161 1998-2021 extreme min</t>
  </si>
  <si>
    <t>ACORN 2.1 extreme max 1998-2019</t>
  </si>
  <si>
    <t>ACORN 2.1 extreme min 1998-2019</t>
  </si>
  <si>
    <t>ST LAWRENCE</t>
  </si>
  <si>
    <t>33210 2004-2021 extreme max</t>
  </si>
  <si>
    <t>33210 2004-2021 extreme min</t>
  </si>
  <si>
    <t>EMERALD</t>
  </si>
  <si>
    <t>35264 1992-2021 extreme max</t>
  </si>
  <si>
    <t>35264 1992-2021 extreme min</t>
  </si>
  <si>
    <t>BUNDABERG</t>
  </si>
  <si>
    <t>39128 1959-2021 extreme max</t>
  </si>
  <si>
    <t>39128 1959-2021 extreme min</t>
  </si>
  <si>
    <t>ACORN 2.1 extreme max 1959-2019</t>
  </si>
  <si>
    <t>ACORN 2.1 extreme min 1959-2019</t>
  </si>
  <si>
    <t>GYMPIE</t>
  </si>
  <si>
    <t>40093 1965-2021 extreme max</t>
  </si>
  <si>
    <t>40093 1965-2021 extreme min</t>
  </si>
  <si>
    <t>MILES</t>
  </si>
  <si>
    <t>ACORN 2.1 extreme max 1965-2019</t>
  </si>
  <si>
    <t>ACORN 2.1 extreme min 1965-2019</t>
  </si>
  <si>
    <t>ROMA</t>
  </si>
  <si>
    <t>43091 1992-2021 extreme max</t>
  </si>
  <si>
    <t>43091 1992-2021 extreme min</t>
  </si>
  <si>
    <t>GOONDIWINDI</t>
  </si>
  <si>
    <t>41521/60 1991-2021 extreme max</t>
  </si>
  <si>
    <t>41521/60 1991-2021 extreme min</t>
  </si>
  <si>
    <t>CAIRNS</t>
  </si>
  <si>
    <t>31011 1942-2021 extreme max</t>
  </si>
  <si>
    <t>31011 1942-2021 extreme min</t>
  </si>
  <si>
    <t>TOWNSVILLE</t>
  </si>
  <si>
    <t>32040 1940-2021 extreme max</t>
  </si>
  <si>
    <t>32040 1940-2021 extreme min</t>
  </si>
  <si>
    <t>ACORN 2.1 extreme max 1940-2019</t>
  </si>
  <si>
    <t>ACORN 2.1 extreme min 1940-2019</t>
  </si>
  <si>
    <t>CLONCURRY</t>
  </si>
  <si>
    <t>29141 1978-2021 extreme max</t>
  </si>
  <si>
    <t>29141 1978-2021 extreme min</t>
  </si>
  <si>
    <t>MACKAY</t>
  </si>
  <si>
    <t>33119 1959-2021 extreme max</t>
  </si>
  <si>
    <t>33119 1959-2021 extreme min</t>
  </si>
  <si>
    <t>LONGREACH</t>
  </si>
  <si>
    <t>36031 1966-2021 extreme max</t>
  </si>
  <si>
    <t>36031 1966-2021 extreme min</t>
  </si>
  <si>
    <t>ACORN 2.1 extreme max 1966-2019</t>
  </si>
  <si>
    <t>ACORN 2.1 extreme min 1966-2019</t>
  </si>
  <si>
    <t>ROCKHAMPTON</t>
  </si>
  <si>
    <t>39083 1939-2021 extreme max</t>
  </si>
  <si>
    <t>39083 1939-2021 extreme min</t>
  </si>
  <si>
    <t>ACORN 2.1 extreme max 1939-2019</t>
  </si>
  <si>
    <t>ACORN 2.1 extreme min 1939-2019</t>
  </si>
  <si>
    <t>CHARLEVILLE</t>
  </si>
  <si>
    <t>44021 1942-2021 extreme max</t>
  </si>
  <si>
    <t>44021 1942-2021 extreme min</t>
  </si>
  <si>
    <t>TOOWOOMBA</t>
  </si>
  <si>
    <t>41529 1996-2021 extreme max</t>
  </si>
  <si>
    <t>41529 1996-2021 extreme min</t>
  </si>
  <si>
    <t>BRISBANE</t>
  </si>
  <si>
    <t>40842 1994-2021 extreme max</t>
  </si>
  <si>
    <t>40842 1994-2021 extreme min</t>
  </si>
  <si>
    <t>ACORN 2.1 extreme max 1949-2019</t>
  </si>
  <si>
    <t>ACORN 2.1 extreme min 1949-2019</t>
  </si>
  <si>
    <t>ACORN 2.1 extreme max 1994-2019</t>
  </si>
  <si>
    <t>ACORN 2.1 extreme min 1994-2019</t>
  </si>
  <si>
    <t>South Australia</t>
  </si>
  <si>
    <t>PORT LINCOLN</t>
  </si>
  <si>
    <t>ACORN 2.1 extreme max 1991-2019</t>
  </si>
  <si>
    <t>ACORN 2.1 extreme min 1991-2019</t>
  </si>
  <si>
    <t>PORT AUGUSTA</t>
  </si>
  <si>
    <t>18201 2001-2021 extreme max</t>
  </si>
  <si>
    <t>18201 2001-2021 extreme min</t>
  </si>
  <si>
    <t>BERRI</t>
  </si>
  <si>
    <t>24048 1995-2021 extreme max</t>
  </si>
  <si>
    <t>24048 1995-2021 extreme min</t>
  </si>
  <si>
    <t>ROBE</t>
  </si>
  <si>
    <t>26026 1884-2021 extreme max</t>
  </si>
  <si>
    <t>26026 1884-2021 extreme min</t>
  </si>
  <si>
    <t>STREAKY BAY</t>
  </si>
  <si>
    <t>18079 1957-2021 extreme max</t>
  </si>
  <si>
    <t>18079 1957-2021 extreme min</t>
  </si>
  <si>
    <t>PORT PIRIE</t>
  </si>
  <si>
    <t>21118/39 2006-2021 extreme max</t>
  </si>
  <si>
    <t>21118/39 2006-2021 extreme min</t>
  </si>
  <si>
    <t>YONGALA</t>
  </si>
  <si>
    <t>19062 1957-2021 extreme max</t>
  </si>
  <si>
    <t>19062 1957-2021 extreme min</t>
  </si>
  <si>
    <t>MT GAMBIER</t>
  </si>
  <si>
    <t>26021 1942-2021 extreme max</t>
  </si>
  <si>
    <t>26021 1942-2021 extreme min</t>
  </si>
  <si>
    <t>ADELAIDE</t>
  </si>
  <si>
    <t>23090 1977-2021 extreme max</t>
  </si>
  <si>
    <t>23090 1977-2021 extreme min</t>
  </si>
  <si>
    <t>ACORN 2.1 extreme max 1977-2019</t>
  </si>
  <si>
    <t>ACORN 2.1 extreme min 1977-2019</t>
  </si>
  <si>
    <t>Western Australia</t>
  </si>
  <si>
    <t>HALLS CREEK</t>
  </si>
  <si>
    <t>2012/2079 1944-2021 extreme max</t>
  </si>
  <si>
    <t>2012/2079 1944-2021 extreme min</t>
  </si>
  <si>
    <t>ACORN 2.1 extreme max 1944-2019</t>
  </si>
  <si>
    <t>ACORN 2.1 extreme min 1944-2019</t>
  </si>
  <si>
    <t>BROOME</t>
  </si>
  <si>
    <t>3003 1939-2021 extreme max</t>
  </si>
  <si>
    <t>3003 1939-2021 extreme min</t>
  </si>
  <si>
    <t>KELLERBERRIN</t>
  </si>
  <si>
    <t>10073 1910-2021 extreme max</t>
  </si>
  <si>
    <t>10073 1910-2021 extreme min</t>
  </si>
  <si>
    <t>YORK</t>
  </si>
  <si>
    <t>10311 1996-2021 extreme max</t>
  </si>
  <si>
    <t>10311 1996-2021 extreme min</t>
  </si>
  <si>
    <t>KATANNING</t>
  </si>
  <si>
    <t>10916 1999-2021 extreme max</t>
  </si>
  <si>
    <t>10916 1999-2021 extreme min</t>
  </si>
  <si>
    <t>ACORN 2.1 extreme max 1999-2019</t>
  </si>
  <si>
    <t>ACORN 2.1 extreme min 1999-2019</t>
  </si>
  <si>
    <t>WYNDHAM</t>
  </si>
  <si>
    <t>1006 2000-2021 extreme max</t>
  </si>
  <si>
    <t>1006 2000-2021 extreme min</t>
  </si>
  <si>
    <t>GERALDTON</t>
  </si>
  <si>
    <t>8315 2011-2021 extreme max</t>
  </si>
  <si>
    <t>8315 2011-2021 extreme min</t>
  </si>
  <si>
    <t>ACORN 2.1 extreme max 2011-2019</t>
  </si>
  <si>
    <t>ACORN 2.1 extreme min 2011-2019</t>
  </si>
  <si>
    <t>KALGOORLIE</t>
  </si>
  <si>
    <t>12038 1939-2021 extreme max</t>
  </si>
  <si>
    <t>12038 1939-2021 extreme min</t>
  </si>
  <si>
    <t>COLLIE</t>
  </si>
  <si>
    <t>9994 2002-2021 extreme max</t>
  </si>
  <si>
    <t>9994 2002-2021 extreme min</t>
  </si>
  <si>
    <t>ALBANY</t>
  </si>
  <si>
    <t>9500 1907-2021 extreme max</t>
  </si>
  <si>
    <t>9500 1907-2021 extreme min</t>
  </si>
  <si>
    <t>PERTH</t>
  </si>
  <si>
    <t>9225 1993-2021 extreme max</t>
  </si>
  <si>
    <t>9225 1993-2021 extreme min</t>
  </si>
  <si>
    <t>Tasmania</t>
  </si>
  <si>
    <t>STANLEY</t>
  </si>
  <si>
    <t>91292 1996-2021 extreme max</t>
  </si>
  <si>
    <t>91292 1996-2021 extreme min</t>
  </si>
  <si>
    <t>ST HELENS</t>
  </si>
  <si>
    <t>BURNIE</t>
  </si>
  <si>
    <t>91009/344 1965-2021 extreme max</t>
  </si>
  <si>
    <t>91009/344 1965-2021 extreme min</t>
  </si>
  <si>
    <t>LAUNCESTON</t>
  </si>
  <si>
    <t>91311 2004-2021 extreme max</t>
  </si>
  <si>
    <t>91311 2004-2021 extreme min</t>
  </si>
  <si>
    <t>ACORN 2.1 extreme max 2004-2019</t>
  </si>
  <si>
    <t>ACORN 2.1 extreme min 2004-2019</t>
  </si>
  <si>
    <t>HOBART</t>
  </si>
  <si>
    <t>94029 1882-2021 extreme max</t>
  </si>
  <si>
    <t>94029 1882-2021 extreme min</t>
  </si>
  <si>
    <t>ACORN 2.1 extreme max 1918-2019</t>
  </si>
  <si>
    <t>ACORN 2.1 extreme min 1918-2019</t>
  </si>
  <si>
    <t>Northern Territory</t>
  </si>
  <si>
    <t>DARWIN</t>
  </si>
  <si>
    <t>14015 1941-2021 extreme max</t>
  </si>
  <si>
    <t>14015 1941-2021 extreme min</t>
  </si>
  <si>
    <t>ACORN 2.1 extreme max 1941-2019</t>
  </si>
  <si>
    <t>ACORN 2.1 extreme min 1941-2019</t>
  </si>
  <si>
    <t>DALY WATERS</t>
  </si>
  <si>
    <t>14626 1939-2021 extreme max</t>
  </si>
  <si>
    <t>14626 1939-2021 extreme min</t>
  </si>
  <si>
    <t>ALICE SPRINGS</t>
  </si>
  <si>
    <t>15590 1941-2021 extreme max</t>
  </si>
  <si>
    <t>15590 1941-2021 extreme min</t>
  </si>
  <si>
    <t>ALL 79 STATIONS          averages</t>
  </si>
  <si>
    <t>Current stations extreme max</t>
  </si>
  <si>
    <t>Current stations extreme min</t>
  </si>
  <si>
    <t>See below for comparison                                     of 34 ACORN 2.1 stations</t>
  </si>
  <si>
    <t>Average</t>
  </si>
  <si>
    <t>ALL 79 STATIONS               most extreme</t>
  </si>
  <si>
    <t>34 ACORN STATIONS               averages</t>
  </si>
  <si>
    <t>ACORN 2.1 extreme max all years</t>
  </si>
  <si>
    <t>ACORN 2.1 extreme min all years</t>
  </si>
  <si>
    <t>ACORN 2.1 extreme max current years</t>
  </si>
  <si>
    <t>ACORN 2.1 extreme min current years</t>
  </si>
  <si>
    <t>34 ACORN STATIONS               most extreme</t>
  </si>
  <si>
    <t>Population 2021 averages</t>
  </si>
  <si>
    <t>Extreme max change since 1911-1940</t>
  </si>
  <si>
    <t>Extreme min change since 1911-1940</t>
  </si>
  <si>
    <t>These are the averages of the hottest and coldest days among stations with a 2021 population above or below 50,000</t>
  </si>
  <si>
    <t>Above 50,000 (18)</t>
  </si>
  <si>
    <t>Below 50,000 (61)</t>
  </si>
  <si>
    <t>Population 2021        most extreme</t>
  </si>
  <si>
    <t>These are the hottest and coldest averages among stations with a 2021 population above or below 50,000</t>
  </si>
  <si>
    <t>Population 2021      above 50,000             averages (18)</t>
  </si>
  <si>
    <t>These are the averages of the hottest and coldest days in each month among stations with a 2021 population above 50,000</t>
  </si>
  <si>
    <t>Population 2021      below 50,000             most extreme (61)</t>
  </si>
  <si>
    <t>These are the hottest and coldest days in each month among stations with a 2021 population below 50,000</t>
  </si>
  <si>
    <t>ACORN years end in 2019 as in mid-2021 that is the most recent daily ACORN data supplied by the BoM</t>
  </si>
  <si>
    <t>Current years in ACORN are the years in the preceding columns when RAW temperatures have been observed at current stations operating in 2021</t>
  </si>
</sst>
</file>

<file path=xl/styles.xml><?xml version="1.0" encoding="utf-8"?>
<styleSheet xmlns="http://schemas.openxmlformats.org/spreadsheetml/2006/main">
  <numFmts count="3">
    <numFmt numFmtId="0" formatCode="General"/>
    <numFmt numFmtId="59" formatCode="mmmm"/>
    <numFmt numFmtId="60" formatCode="0.0"/>
  </numFmts>
  <fonts count="13">
    <font>
      <sz val="10"/>
      <color indexed="8"/>
      <name val="Helvetica Neue"/>
    </font>
    <font>
      <b val="1"/>
      <sz val="12"/>
      <color indexed="8"/>
      <name val="Helvetica Neue"/>
    </font>
    <font>
      <sz val="11"/>
      <color indexed="8"/>
      <name val="Arial"/>
    </font>
    <font>
      <b val="1"/>
      <sz val="10"/>
      <color indexed="8"/>
      <name val="Arial"/>
    </font>
    <font>
      <sz val="12"/>
      <color indexed="8"/>
      <name val="Arial"/>
    </font>
    <font>
      <sz val="10"/>
      <color indexed="8"/>
      <name val="Arial"/>
    </font>
    <font>
      <b val="1"/>
      <sz val="11"/>
      <color indexed="8"/>
      <name val="Arial"/>
    </font>
    <font>
      <b val="1"/>
      <sz val="12"/>
      <color indexed="8"/>
      <name val="Arial"/>
    </font>
    <font>
      <sz val="11"/>
      <color indexed="8"/>
      <name val="Helvetica Neue"/>
    </font>
    <font>
      <b val="1"/>
      <sz val="13"/>
      <color indexed="8"/>
      <name val="Arial"/>
    </font>
    <font>
      <i val="1"/>
      <sz val="12"/>
      <color indexed="8"/>
      <name val="Arial"/>
    </font>
    <font>
      <sz val="13"/>
      <color indexed="8"/>
      <name val="Arial"/>
    </font>
    <font>
      <i val="1"/>
      <sz val="11"/>
      <color indexed="8"/>
      <name val="Arial"/>
    </font>
  </fonts>
  <fills count="10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8"/>
        <bgColor auto="1"/>
      </patternFill>
    </fill>
    <fill>
      <patternFill patternType="solid">
        <fgColor indexed="16"/>
        <bgColor auto="1"/>
      </patternFill>
    </fill>
  </fills>
  <borders count="47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>
        <color indexed="8"/>
      </right>
      <top style="thin">
        <color indexed="9"/>
      </top>
      <bottom style="thin">
        <color indexed="9"/>
      </bottom>
      <diagonal/>
    </border>
    <border>
      <left>
        <color indexed="8"/>
      </left>
      <right>
        <color indexed="8"/>
      </right>
      <top>
        <color indexed="8"/>
      </top>
      <bottom>
        <color indexed="8"/>
      </bottom>
      <diagonal/>
    </border>
    <border>
      <left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medium">
        <color indexed="8"/>
      </right>
      <top style="thin">
        <color indexed="9"/>
      </top>
      <bottom style="thin">
        <color indexed="9"/>
      </bottom>
      <diagonal/>
    </border>
    <border>
      <left style="medium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indexed="8"/>
      </bottom>
      <diagonal/>
    </border>
    <border>
      <left style="thin">
        <color indexed="9"/>
      </left>
      <right>
        <color indexed="8"/>
      </right>
      <top style="thin">
        <color indexed="9"/>
      </top>
      <bottom style="medium">
        <color indexed="8"/>
      </bottom>
      <diagonal/>
    </border>
    <border>
      <left>
        <color indexed="8"/>
      </left>
      <right>
        <color indexed="8"/>
      </right>
      <top>
        <color indexed="8"/>
      </top>
      <bottom style="medium">
        <color indexed="8"/>
      </bottom>
      <diagonal/>
    </border>
    <border>
      <left>
        <color indexed="8"/>
      </left>
      <right>
        <color indexed="8"/>
      </right>
      <top style="thin">
        <color indexed="9"/>
      </top>
      <bottom style="medium">
        <color indexed="8"/>
      </bottom>
      <diagonal/>
    </border>
    <border>
      <left style="medium">
        <color indexed="8"/>
      </left>
      <right style="dotted">
        <color indexed="8"/>
      </right>
      <top style="medium">
        <color indexed="8"/>
      </top>
      <bottom style="thin">
        <color indexed="9"/>
      </bottom>
      <diagonal/>
    </border>
    <border>
      <left style="dotted">
        <color indexed="8"/>
      </left>
      <right style="thin">
        <color indexed="9"/>
      </right>
      <top style="medium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medium">
        <color indexed="8"/>
      </top>
      <bottom style="thin">
        <color indexed="9"/>
      </bottom>
      <diagonal/>
    </border>
    <border>
      <left style="thin">
        <color indexed="9"/>
      </left>
      <right>
        <color indexed="8"/>
      </right>
      <top style="medium">
        <color indexed="8"/>
      </top>
      <bottom style="thin">
        <color indexed="9"/>
      </bottom>
      <diagonal/>
    </border>
    <border>
      <left>
        <color indexed="8"/>
      </left>
      <right style="medium">
        <color indexed="8"/>
      </right>
      <top style="medium">
        <color indexed="8"/>
      </top>
      <bottom>
        <color indexed="8"/>
      </bottom>
      <diagonal/>
    </border>
    <border>
      <left style="medium">
        <color indexed="8"/>
      </left>
      <right style="thin">
        <color indexed="9"/>
      </right>
      <top style="medium">
        <color indexed="8"/>
      </top>
      <bottom style="thin">
        <color indexed="9"/>
      </bottom>
      <diagonal/>
    </border>
    <border>
      <left>
        <color indexed="8"/>
      </left>
      <right>
        <color indexed="8"/>
      </right>
      <top style="medium">
        <color indexed="8"/>
      </top>
      <bottom>
        <color indexed="8"/>
      </bottom>
      <diagonal/>
    </border>
    <border>
      <left style="medium">
        <color indexed="8"/>
      </left>
      <right style="dotted">
        <color indexed="8"/>
      </right>
      <top style="thin">
        <color indexed="9"/>
      </top>
      <bottom style="thin">
        <color indexed="9"/>
      </bottom>
      <diagonal/>
    </border>
    <border>
      <left style="dotted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>
        <color indexed="8"/>
      </left>
      <right style="medium">
        <color indexed="8"/>
      </right>
      <top>
        <color indexed="8"/>
      </top>
      <bottom>
        <color indexed="8"/>
      </bottom>
      <diagonal/>
    </border>
    <border>
      <left style="medium">
        <color indexed="8"/>
      </left>
      <right style="dotted">
        <color indexed="8"/>
      </right>
      <top style="thin">
        <color indexed="9"/>
      </top>
      <bottom>
        <color indexed="8"/>
      </bottom>
      <diagonal/>
    </border>
    <border>
      <left style="dotted">
        <color indexed="8"/>
      </left>
      <right style="thin">
        <color indexed="9"/>
      </right>
      <top style="thin">
        <color indexed="9"/>
      </top>
      <bottom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>
        <color indexed="8"/>
      </bottom>
      <diagonal/>
    </border>
    <border>
      <left style="thin">
        <color indexed="9"/>
      </left>
      <right>
        <color indexed="8"/>
      </right>
      <top style="thin">
        <color indexed="9"/>
      </top>
      <bottom>
        <color indexed="8"/>
      </bottom>
      <diagonal/>
    </border>
    <border>
      <left>
        <color indexed="8"/>
      </left>
      <right style="thin">
        <color indexed="9"/>
      </right>
      <top style="thin">
        <color indexed="9"/>
      </top>
      <bottom>
        <color indexed="8"/>
      </bottom>
      <diagonal/>
    </border>
    <border>
      <left style="medium">
        <color indexed="8"/>
      </left>
      <right style="thin">
        <color indexed="9"/>
      </right>
      <top style="thin">
        <color indexed="9"/>
      </top>
      <bottom>
        <color indexed="8"/>
      </bottom>
      <diagonal/>
    </border>
    <border>
      <left style="medium">
        <color indexed="8"/>
      </left>
      <right style="dotted">
        <color indexed="8"/>
      </right>
      <top>
        <color indexed="8"/>
      </top>
      <bottom>
        <color indexed="8"/>
      </bottom>
      <diagonal/>
    </border>
    <border>
      <left style="dotted">
        <color indexed="8"/>
      </left>
      <right>
        <color indexed="8"/>
      </right>
      <top>
        <color indexed="8"/>
      </top>
      <bottom>
        <color indexed="8"/>
      </bottom>
      <diagonal/>
    </border>
    <border>
      <left style="medium">
        <color indexed="8"/>
      </left>
      <right>
        <color indexed="8"/>
      </right>
      <top>
        <color indexed="8"/>
      </top>
      <bottom>
        <color indexed="8"/>
      </bottom>
      <diagonal/>
    </border>
    <border>
      <left style="medium">
        <color indexed="8"/>
      </left>
      <right style="dotted">
        <color indexed="8"/>
      </right>
      <top>
        <color indexed="8"/>
      </top>
      <bottom style="thin">
        <color indexed="9"/>
      </bottom>
      <diagonal/>
    </border>
    <border>
      <left style="dotted">
        <color indexed="8"/>
      </left>
      <right style="thin">
        <color indexed="9"/>
      </right>
      <top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>
        <color indexed="8"/>
      </top>
      <bottom style="thin">
        <color indexed="9"/>
      </bottom>
      <diagonal/>
    </border>
    <border>
      <left style="thin">
        <color indexed="9"/>
      </left>
      <right>
        <color indexed="8"/>
      </right>
      <top>
        <color indexed="8"/>
      </top>
      <bottom style="thin">
        <color indexed="9"/>
      </bottom>
      <diagonal/>
    </border>
    <border>
      <left style="medium">
        <color indexed="8"/>
      </left>
      <right style="thin">
        <color indexed="9"/>
      </right>
      <top>
        <color indexed="8"/>
      </top>
      <bottom style="thin">
        <color indexed="9"/>
      </bottom>
      <diagonal/>
    </border>
    <border>
      <left style="medium">
        <color indexed="8"/>
      </left>
      <right style="medium">
        <color indexed="8"/>
      </right>
      <top>
        <color indexed="8"/>
      </top>
      <bottom>
        <color indexed="8"/>
      </bottom>
      <diagonal/>
    </border>
    <border>
      <left style="thin">
        <color indexed="9"/>
      </left>
      <right style="medium">
        <color indexed="8"/>
      </right>
      <top>
        <color indexed="8"/>
      </top>
      <bottom style="thin">
        <color indexed="9"/>
      </bottom>
      <diagonal/>
    </border>
    <border>
      <left>
        <color indexed="8"/>
      </left>
      <right style="medium">
        <color indexed="8"/>
      </right>
      <top style="thin">
        <color indexed="9"/>
      </top>
      <bottom>
        <color indexed="8"/>
      </bottom>
      <diagonal/>
    </border>
    <border>
      <left style="thin">
        <color indexed="9"/>
      </left>
      <right style="medium">
        <color indexed="8"/>
      </right>
      <top style="thin">
        <color indexed="9"/>
      </top>
      <bottom>
        <color indexed="8"/>
      </bottom>
      <diagonal/>
    </border>
    <border>
      <left style="medium">
        <color indexed="8"/>
      </left>
      <right>
        <color indexed="8"/>
      </right>
      <top>
        <color indexed="8"/>
      </top>
      <bottom style="medium">
        <color indexed="8"/>
      </bottom>
      <diagonal/>
    </border>
    <border>
      <left>
        <color indexed="8"/>
      </left>
      <right style="medium">
        <color indexed="8"/>
      </right>
      <top>
        <color indexed="8"/>
      </top>
      <bottom style="medium">
        <color indexed="8"/>
      </bottom>
      <diagonal/>
    </border>
    <border>
      <left style="thin">
        <color indexed="9"/>
      </left>
      <right style="medium">
        <color indexed="8"/>
      </right>
      <top style="medium">
        <color indexed="8"/>
      </top>
      <bottom style="thin">
        <color indexed="9"/>
      </bottom>
      <diagonal/>
    </border>
    <border>
      <left style="medium">
        <color indexed="8"/>
      </left>
      <right style="dotted">
        <color indexed="8"/>
      </right>
      <top style="thin">
        <color indexed="9"/>
      </top>
      <bottom style="medium">
        <color indexed="8"/>
      </bottom>
      <diagonal/>
    </border>
    <border>
      <left style="dotted">
        <color indexed="8"/>
      </left>
      <right style="thin">
        <color indexed="9"/>
      </right>
      <top style="thin">
        <color indexed="9"/>
      </top>
      <bottom style="medium">
        <color indexed="8"/>
      </bottom>
      <diagonal/>
    </border>
    <border>
      <left style="thin">
        <color indexed="9"/>
      </left>
      <right style="medium">
        <color indexed="8"/>
      </right>
      <top style="thin">
        <color indexed="9"/>
      </top>
      <bottom style="medium">
        <color indexed="8"/>
      </bottom>
      <diagonal/>
    </border>
    <border>
      <left style="medium">
        <color indexed="8"/>
      </left>
      <right style="thin">
        <color indexed="9"/>
      </right>
      <top style="thin">
        <color indexed="9"/>
      </top>
      <bottom style="medium">
        <color indexed="8"/>
      </bottom>
      <diagonal/>
    </border>
    <border>
      <left style="medium">
        <color indexed="8"/>
      </left>
      <right>
        <color indexed="8"/>
      </right>
      <top style="medium">
        <color indexed="8"/>
      </top>
      <bottom>
        <color indexed="8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185">
    <xf numFmtId="0" fontId="0" applyNumberFormat="0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/>
    </xf>
    <xf numFmtId="49" fontId="2" borderId="1" applyNumberFormat="1" applyFont="1" applyFill="0" applyBorder="1" applyAlignment="1" applyProtection="0">
      <alignment horizontal="center" vertical="center" wrapText="1"/>
    </xf>
    <xf numFmtId="49" fontId="3" borderId="1" applyNumberFormat="1" applyFont="1" applyFill="0" applyBorder="1" applyAlignment="1" applyProtection="0">
      <alignment horizontal="center" vertical="center" wrapText="1"/>
    </xf>
    <xf numFmtId="49" fontId="3" fillId="2" borderId="1" applyNumberFormat="1" applyFont="1" applyFill="1" applyBorder="1" applyAlignment="1" applyProtection="0">
      <alignment horizontal="center" vertical="center" wrapText="1"/>
    </xf>
    <xf numFmtId="0" fontId="3" fillId="3" borderId="1" applyNumberFormat="0" applyFont="1" applyFill="1" applyBorder="1" applyAlignment="1" applyProtection="0">
      <alignment horizontal="center" vertical="center" wrapText="1"/>
    </xf>
    <xf numFmtId="49" fontId="3" fillId="4" borderId="2" applyNumberFormat="1" applyFont="1" applyFill="1" applyBorder="1" applyAlignment="1" applyProtection="0">
      <alignment horizontal="center" vertical="center" wrapText="1"/>
    </xf>
    <xf numFmtId="0" fontId="3" fillId="5" borderId="3" applyNumberFormat="0" applyFont="1" applyFill="1" applyBorder="1" applyAlignment="1" applyProtection="0">
      <alignment horizontal="center" vertical="center" wrapText="1"/>
    </xf>
    <xf numFmtId="0" fontId="3" borderId="4" applyNumberFormat="0" applyFont="1" applyFill="0" applyBorder="1" applyAlignment="1" applyProtection="0">
      <alignment horizontal="center" vertical="center" wrapText="1"/>
    </xf>
    <xf numFmtId="0" fontId="3" borderId="5" applyNumberFormat="0" applyFont="1" applyFill="0" applyBorder="1" applyAlignment="1" applyProtection="0">
      <alignment horizontal="center" vertical="center" wrapText="1"/>
    </xf>
    <xf numFmtId="0" fontId="3" borderId="6" applyNumberFormat="0" applyFont="1" applyFill="0" applyBorder="1" applyAlignment="1" applyProtection="0">
      <alignment horizontal="center" vertical="center" wrapText="1"/>
    </xf>
    <xf numFmtId="0" fontId="3" borderId="1" applyNumberFormat="0" applyFont="1" applyFill="0" applyBorder="1" applyAlignment="1" applyProtection="0">
      <alignment horizontal="center" vertical="center" wrapText="1"/>
    </xf>
    <xf numFmtId="59" fontId="2" borderId="1" applyNumberFormat="1" applyFont="1" applyFill="0" applyBorder="1" applyAlignment="1" applyProtection="0">
      <alignment horizontal="center" vertical="center" wrapText="1"/>
    </xf>
    <xf numFmtId="60" fontId="4" fillId="6" borderId="1" applyNumberFormat="1" applyFont="1" applyFill="1" applyBorder="1" applyAlignment="1" applyProtection="0">
      <alignment horizontal="center" vertical="center"/>
    </xf>
    <xf numFmtId="60" fontId="4" borderId="1" applyNumberFormat="1" applyFont="1" applyFill="0" applyBorder="1" applyAlignment="1" applyProtection="0">
      <alignment horizontal="center" vertical="center"/>
    </xf>
    <xf numFmtId="60" fontId="4" fillId="3" borderId="1" applyNumberFormat="1" applyFont="1" applyFill="1" applyBorder="1" applyAlignment="1" applyProtection="0">
      <alignment horizontal="center" vertical="center"/>
    </xf>
    <xf numFmtId="60" fontId="4" borderId="2" applyNumberFormat="1" applyFont="1" applyFill="0" applyBorder="1" applyAlignment="1" applyProtection="0">
      <alignment horizontal="center" vertical="center"/>
    </xf>
    <xf numFmtId="60" fontId="5" fillId="5" borderId="3" applyNumberFormat="1" applyFont="1" applyFill="1" applyBorder="1" applyAlignment="1" applyProtection="0">
      <alignment horizontal="center" vertical="center"/>
    </xf>
    <xf numFmtId="60" fontId="5" borderId="4" applyNumberFormat="1" applyFont="1" applyFill="0" applyBorder="1" applyAlignment="1" applyProtection="0">
      <alignment horizontal="center" vertical="center"/>
    </xf>
    <xf numFmtId="60" fontId="5" borderId="5" applyNumberFormat="1" applyFont="1" applyFill="0" applyBorder="1" applyAlignment="1" applyProtection="0">
      <alignment horizontal="center" vertical="center"/>
    </xf>
    <xf numFmtId="60" fontId="5" borderId="6" applyNumberFormat="1" applyFont="1" applyFill="0" applyBorder="1" applyAlignment="1" applyProtection="0">
      <alignment horizontal="center" vertical="center"/>
    </xf>
    <xf numFmtId="60" fontId="5" borderId="1" applyNumberFormat="1" applyFont="1" applyFill="0" applyBorder="1" applyAlignment="1" applyProtection="0">
      <alignment horizontal="center" vertical="center"/>
    </xf>
    <xf numFmtId="49" fontId="6" fillId="6" borderId="1" applyNumberFormat="1" applyFont="1" applyFill="1" applyBorder="1" applyAlignment="1" applyProtection="0">
      <alignment horizontal="center" vertical="center" wrapText="1"/>
    </xf>
    <xf numFmtId="60" fontId="7" fillId="6" borderId="1" applyNumberFormat="1" applyFont="1" applyFill="1" applyBorder="1" applyAlignment="1" applyProtection="0">
      <alignment horizontal="center" vertical="center"/>
    </xf>
    <xf numFmtId="60" fontId="5" fillId="3" borderId="1" applyNumberFormat="1" applyFont="1" applyFill="1" applyBorder="1" applyAlignment="1" applyProtection="0">
      <alignment horizontal="center" vertical="center"/>
    </xf>
    <xf numFmtId="60" fontId="7" fillId="6" borderId="2" applyNumberFormat="1" applyFont="1" applyFill="1" applyBorder="1" applyAlignment="1" applyProtection="0">
      <alignment horizontal="center" vertical="center"/>
    </xf>
    <xf numFmtId="0" fontId="2" borderId="1" applyNumberFormat="0" applyFont="1" applyFill="0" applyBorder="1" applyAlignment="1" applyProtection="0">
      <alignment horizontal="center" vertical="center" wrapText="1"/>
    </xf>
    <xf numFmtId="60" fontId="5" borderId="2" applyNumberFormat="1" applyFont="1" applyFill="0" applyBorder="1" applyAlignment="1" applyProtection="0">
      <alignment horizontal="center" vertical="center"/>
    </xf>
    <xf numFmtId="60" fontId="3" fillId="3" borderId="1" applyNumberFormat="1" applyFont="1" applyFill="1" applyBorder="1" applyAlignment="1" applyProtection="0">
      <alignment horizontal="center" vertical="center" wrapText="1"/>
    </xf>
    <xf numFmtId="60" fontId="3" fillId="5" borderId="3" applyNumberFormat="1" applyFont="1" applyFill="1" applyBorder="1" applyAlignment="1" applyProtection="0">
      <alignment horizontal="center" vertical="center" wrapText="1"/>
    </xf>
    <xf numFmtId="60" fontId="3" borderId="4" applyNumberFormat="1" applyFont="1" applyFill="0" applyBorder="1" applyAlignment="1" applyProtection="0">
      <alignment horizontal="center" vertical="center" wrapText="1"/>
    </xf>
    <xf numFmtId="60" fontId="3" borderId="5" applyNumberFormat="1" applyFont="1" applyFill="0" applyBorder="1" applyAlignment="1" applyProtection="0">
      <alignment horizontal="center" vertical="center" wrapText="1"/>
    </xf>
    <xf numFmtId="60" fontId="3" borderId="6" applyNumberFormat="1" applyFont="1" applyFill="0" applyBorder="1" applyAlignment="1" applyProtection="0">
      <alignment horizontal="center" vertical="center" wrapText="1"/>
    </xf>
    <xf numFmtId="60" fontId="3" borderId="1" applyNumberFormat="1" applyFont="1" applyFill="0" applyBorder="1" applyAlignment="1" applyProtection="0">
      <alignment horizontal="center" vertical="center" wrapText="1"/>
    </xf>
    <xf numFmtId="49" fontId="3" fillId="7" borderId="4" applyNumberFormat="1" applyFont="1" applyFill="1" applyBorder="1" applyAlignment="1" applyProtection="0">
      <alignment horizontal="center" vertical="center" wrapText="1"/>
    </xf>
    <xf numFmtId="49" fontId="3" fillId="7" borderId="5" applyNumberFormat="1" applyFont="1" applyFill="1" applyBorder="1" applyAlignment="1" applyProtection="0">
      <alignment horizontal="center" vertical="center" wrapText="1"/>
    </xf>
    <xf numFmtId="49" fontId="3" fillId="7" borderId="6" applyNumberFormat="1" applyFont="1" applyFill="1" applyBorder="1" applyAlignment="1" applyProtection="0">
      <alignment horizontal="center" vertical="center" wrapText="1"/>
    </xf>
    <xf numFmtId="49" fontId="3" fillId="7" borderId="1" applyNumberFormat="1" applyFont="1" applyFill="1" applyBorder="1" applyAlignment="1" applyProtection="0">
      <alignment horizontal="center" vertical="center" wrapText="1"/>
    </xf>
    <xf numFmtId="60" fontId="4" borderId="4" applyNumberFormat="1" applyFont="1" applyFill="0" applyBorder="1" applyAlignment="1" applyProtection="0">
      <alignment horizontal="center" vertical="center"/>
    </xf>
    <xf numFmtId="60" fontId="4" borderId="5" applyNumberFormat="1" applyFont="1" applyFill="0" applyBorder="1" applyAlignment="1" applyProtection="0">
      <alignment horizontal="center" vertical="center"/>
    </xf>
    <xf numFmtId="0" fontId="4" borderId="6" applyNumberFormat="1" applyFont="1" applyFill="0" applyBorder="1" applyAlignment="1" applyProtection="0">
      <alignment horizontal="center" vertical="center"/>
    </xf>
    <xf numFmtId="60" fontId="4" borderId="6" applyNumberFormat="1" applyFont="1" applyFill="0" applyBorder="1" applyAlignment="1" applyProtection="0">
      <alignment horizontal="center" vertical="center"/>
    </xf>
    <xf numFmtId="60" fontId="7" borderId="4" applyNumberFormat="1" applyFont="1" applyFill="0" applyBorder="1" applyAlignment="1" applyProtection="0">
      <alignment horizontal="center" vertical="center"/>
    </xf>
    <xf numFmtId="60" fontId="7" borderId="5" applyNumberFormat="1" applyFont="1" applyFill="0" applyBorder="1" applyAlignment="1" applyProtection="0">
      <alignment horizontal="center" vertical="center"/>
    </xf>
    <xf numFmtId="60" fontId="7" borderId="6" applyNumberFormat="1" applyFont="1" applyFill="0" applyBorder="1" applyAlignment="1" applyProtection="0">
      <alignment horizontal="center" vertical="center"/>
    </xf>
    <xf numFmtId="60" fontId="7" borderId="1" applyNumberFormat="1" applyFont="1" applyFill="0" applyBorder="1" applyAlignment="1" applyProtection="0">
      <alignment horizontal="center" vertical="center"/>
    </xf>
    <xf numFmtId="49" fontId="9" borderId="1" applyNumberFormat="1" applyFont="1" applyFill="0" applyBorder="1" applyAlignment="1" applyProtection="0">
      <alignment horizontal="center" vertical="center" wrapText="1"/>
    </xf>
    <xf numFmtId="60" fontId="4" fillId="5" borderId="3" applyNumberFormat="1" applyFont="1" applyFill="1" applyBorder="1" applyAlignment="1" applyProtection="0">
      <alignment horizontal="center" vertical="center"/>
    </xf>
    <xf numFmtId="0" fontId="9" borderId="1" applyNumberFormat="0" applyFont="1" applyFill="0" applyBorder="1" applyAlignment="1" applyProtection="0">
      <alignment horizontal="center" vertical="center" wrapText="1"/>
    </xf>
    <xf numFmtId="60" fontId="7" borderId="4" applyNumberFormat="1" applyFont="1" applyFill="0" applyBorder="1" applyAlignment="1" applyProtection="0">
      <alignment horizontal="center" vertical="center" wrapText="1"/>
    </xf>
    <xf numFmtId="60" fontId="7" borderId="5" applyNumberFormat="1" applyFont="1" applyFill="0" applyBorder="1" applyAlignment="1" applyProtection="0">
      <alignment horizontal="center" vertical="center" wrapText="1"/>
    </xf>
    <xf numFmtId="60" fontId="7" borderId="6" applyNumberFormat="1" applyFont="1" applyFill="0" applyBorder="1" applyAlignment="1" applyProtection="0">
      <alignment horizontal="center" vertical="center" wrapText="1"/>
    </xf>
    <xf numFmtId="60" fontId="7" borderId="1" applyNumberFormat="1" applyFont="1" applyFill="0" applyBorder="1" applyAlignment="1" applyProtection="0">
      <alignment horizontal="center" vertical="center" wrapText="1"/>
    </xf>
    <xf numFmtId="0" fontId="4" borderId="4" applyNumberFormat="1" applyFont="1" applyFill="0" applyBorder="1" applyAlignment="1" applyProtection="0">
      <alignment horizontal="center" vertical="center"/>
    </xf>
    <xf numFmtId="0" fontId="2" borderId="7" applyNumberFormat="0" applyFont="1" applyFill="0" applyBorder="1" applyAlignment="1" applyProtection="0">
      <alignment horizontal="center" vertical="center" wrapText="1"/>
    </xf>
    <xf numFmtId="60" fontId="4" borderId="7" applyNumberFormat="1" applyFont="1" applyFill="0" applyBorder="1" applyAlignment="1" applyProtection="0">
      <alignment horizontal="center" vertical="center"/>
    </xf>
    <xf numFmtId="0" fontId="4" fillId="3" borderId="7" applyNumberFormat="0" applyFont="1" applyFill="1" applyBorder="1" applyAlignment="1" applyProtection="0">
      <alignment horizontal="center" vertical="center"/>
    </xf>
    <xf numFmtId="60" fontId="4" borderId="8" applyNumberFormat="1" applyFont="1" applyFill="0" applyBorder="1" applyAlignment="1" applyProtection="0">
      <alignment horizontal="center" vertical="center"/>
    </xf>
    <xf numFmtId="0" fontId="4" fillId="5" borderId="9" applyNumberFormat="0" applyFont="1" applyFill="1" applyBorder="1" applyAlignment="1" applyProtection="0">
      <alignment horizontal="center" vertical="center"/>
    </xf>
    <xf numFmtId="60" fontId="4" borderId="10" applyNumberFormat="1" applyFont="1" applyFill="0" applyBorder="1" applyAlignment="1" applyProtection="0">
      <alignment horizontal="center" vertical="center"/>
    </xf>
    <xf numFmtId="49" fontId="6" borderId="11" applyNumberFormat="1" applyFont="1" applyFill="0" applyBorder="1" applyAlignment="1" applyProtection="0">
      <alignment horizontal="center" vertical="center" wrapText="1"/>
    </xf>
    <xf numFmtId="49" fontId="3" borderId="12" applyNumberFormat="1" applyFont="1" applyFill="0" applyBorder="1" applyAlignment="1" applyProtection="0">
      <alignment horizontal="center" vertical="center" wrapText="1"/>
    </xf>
    <xf numFmtId="49" fontId="3" fillId="2" borderId="13" applyNumberFormat="1" applyFont="1" applyFill="1" applyBorder="1" applyAlignment="1" applyProtection="0">
      <alignment horizontal="center" vertical="center" wrapText="1"/>
    </xf>
    <xf numFmtId="0" fontId="3" fillId="3" borderId="13" applyNumberFormat="0" applyFont="1" applyFill="1" applyBorder="1" applyAlignment="1" applyProtection="0">
      <alignment horizontal="center" vertical="center" wrapText="1"/>
    </xf>
    <xf numFmtId="49" fontId="3" borderId="13" applyNumberFormat="1" applyFont="1" applyFill="0" applyBorder="1" applyAlignment="1" applyProtection="0">
      <alignment horizontal="center" vertical="center" wrapText="1"/>
    </xf>
    <xf numFmtId="49" fontId="3" fillId="4" borderId="14" applyNumberFormat="1" applyFont="1" applyFill="1" applyBorder="1" applyAlignment="1" applyProtection="0">
      <alignment horizontal="center" vertical="center" wrapText="1"/>
    </xf>
    <xf numFmtId="0" fontId="3" fillId="5" borderId="15" applyNumberFormat="0" applyFont="1" applyFill="1" applyBorder="1" applyAlignment="1" applyProtection="0">
      <alignment horizontal="center" vertical="center" wrapText="1"/>
    </xf>
    <xf numFmtId="49" fontId="7" borderId="16" applyNumberFormat="1" applyFont="1" applyFill="0" applyBorder="1" applyAlignment="1" applyProtection="0">
      <alignment horizontal="center" vertical="center" wrapText="1"/>
    </xf>
    <xf numFmtId="0" fontId="0" borderId="14" applyNumberFormat="0" applyFont="1" applyFill="0" applyBorder="1" applyAlignment="1" applyProtection="0">
      <alignment vertical="top"/>
    </xf>
    <xf numFmtId="0" fontId="0" borderId="17" applyNumberFormat="0" applyFont="1" applyFill="0" applyBorder="1" applyAlignment="1" applyProtection="0">
      <alignment vertical="top"/>
    </xf>
    <xf numFmtId="0" fontId="0" borderId="15" applyNumberFormat="0" applyFont="1" applyFill="0" applyBorder="1" applyAlignment="1" applyProtection="0">
      <alignment vertical="top"/>
    </xf>
    <xf numFmtId="59" fontId="2" borderId="18" applyNumberFormat="1" applyFont="1" applyFill="0" applyBorder="1" applyAlignment="1" applyProtection="0">
      <alignment horizontal="center" vertical="center" wrapText="1"/>
    </xf>
    <xf numFmtId="2" fontId="4" borderId="19" applyNumberFormat="1" applyFont="1" applyFill="0" applyBorder="1" applyAlignment="1" applyProtection="0">
      <alignment horizontal="center" vertical="center"/>
    </xf>
    <xf numFmtId="2" fontId="4" borderId="1" applyNumberFormat="1" applyFont="1" applyFill="0" applyBorder="1" applyAlignment="1" applyProtection="0">
      <alignment horizontal="center" vertical="center"/>
    </xf>
    <xf numFmtId="2" fontId="7" fillId="3" borderId="2" applyNumberFormat="1" applyFont="1" applyFill="1" applyBorder="1" applyAlignment="1" applyProtection="0">
      <alignment horizontal="center" vertical="center"/>
    </xf>
    <xf numFmtId="2" fontId="4" borderId="4" applyNumberFormat="1" applyFont="1" applyFill="0" applyBorder="1" applyAlignment="1" applyProtection="0">
      <alignment horizontal="center" vertical="center"/>
    </xf>
    <xf numFmtId="2" fontId="4" borderId="2" applyNumberFormat="1" applyFont="1" applyFill="0" applyBorder="1" applyAlignment="1" applyProtection="0">
      <alignment horizontal="center" vertical="center"/>
    </xf>
    <xf numFmtId="0" fontId="7" fillId="5" borderId="20" applyNumberFormat="0" applyFont="1" applyFill="1" applyBorder="1" applyAlignment="1" applyProtection="0">
      <alignment horizontal="center" vertical="center"/>
    </xf>
    <xf numFmtId="0" fontId="0" borderId="6" applyNumberFormat="0" applyFont="1" applyFill="0" applyBorder="1" applyAlignment="1" applyProtection="0">
      <alignment vertical="top"/>
    </xf>
    <xf numFmtId="0" fontId="0" borderId="2" applyNumberFormat="0" applyFont="1" applyFill="0" applyBorder="1" applyAlignment="1" applyProtection="0">
      <alignment vertical="top"/>
    </xf>
    <xf numFmtId="0" fontId="0" borderId="3" applyNumberFormat="0" applyFont="1" applyFill="0" applyBorder="1" applyAlignment="1" applyProtection="0">
      <alignment vertical="top"/>
    </xf>
    <xf numFmtId="0" fontId="0" borderId="20" applyNumberFormat="0" applyFont="1" applyFill="0" applyBorder="1" applyAlignment="1" applyProtection="0">
      <alignment vertical="top"/>
    </xf>
    <xf numFmtId="49" fontId="6" borderId="21" applyNumberFormat="1" applyFont="1" applyFill="0" applyBorder="1" applyAlignment="1" applyProtection="0">
      <alignment horizontal="center" vertical="center" wrapText="1"/>
    </xf>
    <xf numFmtId="2" fontId="7" borderId="22" applyNumberFormat="1" applyFont="1" applyFill="0" applyBorder="1" applyAlignment="1" applyProtection="0">
      <alignment horizontal="center" vertical="center"/>
    </xf>
    <xf numFmtId="2" fontId="7" borderId="23" applyNumberFormat="1" applyFont="1" applyFill="0" applyBorder="1" applyAlignment="1" applyProtection="0">
      <alignment horizontal="center" vertical="center"/>
    </xf>
    <xf numFmtId="0" fontId="7" fillId="3" borderId="24" applyNumberFormat="0" applyFont="1" applyFill="1" applyBorder="1" applyAlignment="1" applyProtection="0">
      <alignment horizontal="center" vertical="center"/>
    </xf>
    <xf numFmtId="2" fontId="7" borderId="25" applyNumberFormat="1" applyFont="1" applyFill="0" applyBorder="1" applyAlignment="1" applyProtection="0">
      <alignment horizontal="center" vertical="center"/>
    </xf>
    <xf numFmtId="2" fontId="7" borderId="24" applyNumberFormat="1" applyFont="1" applyFill="0" applyBorder="1" applyAlignment="1" applyProtection="0">
      <alignment horizontal="center" vertical="center"/>
    </xf>
    <xf numFmtId="0" fontId="0" borderId="26" applyNumberFormat="0" applyFont="1" applyFill="0" applyBorder="1" applyAlignment="1" applyProtection="0">
      <alignment vertical="top"/>
    </xf>
    <xf numFmtId="0" fontId="0" borderId="24" applyNumberFormat="0" applyFont="1" applyFill="0" applyBorder="1" applyAlignment="1" applyProtection="0">
      <alignment vertical="top"/>
    </xf>
    <xf numFmtId="0" fontId="2" fillId="8" borderId="27" applyNumberFormat="0" applyFont="1" applyFill="1" applyBorder="1" applyAlignment="1" applyProtection="0">
      <alignment horizontal="center" vertical="center" wrapText="1"/>
    </xf>
    <xf numFmtId="60" fontId="4" fillId="8" borderId="28" applyNumberFormat="1" applyFont="1" applyFill="1" applyBorder="1" applyAlignment="1" applyProtection="0">
      <alignment horizontal="center" vertical="center"/>
    </xf>
    <xf numFmtId="60" fontId="4" fillId="8" borderId="3" applyNumberFormat="1" applyFont="1" applyFill="1" applyBorder="1" applyAlignment="1" applyProtection="0">
      <alignment horizontal="center" vertical="center"/>
    </xf>
    <xf numFmtId="0" fontId="4" fillId="8" borderId="3" applyNumberFormat="0" applyFont="1" applyFill="1" applyBorder="1" applyAlignment="1" applyProtection="0">
      <alignment horizontal="center" vertical="center"/>
    </xf>
    <xf numFmtId="0" fontId="4" fillId="8" borderId="20" applyNumberFormat="0" applyFont="1" applyFill="1" applyBorder="1" applyAlignment="1" applyProtection="0">
      <alignment horizontal="center" vertical="center"/>
    </xf>
    <xf numFmtId="0" fontId="0" borderId="29" applyNumberFormat="0" applyFont="1" applyFill="0" applyBorder="1" applyAlignment="1" applyProtection="0">
      <alignment vertical="top"/>
    </xf>
    <xf numFmtId="49" fontId="6" borderId="30" applyNumberFormat="1" applyFont="1" applyFill="0" applyBorder="1" applyAlignment="1" applyProtection="0">
      <alignment horizontal="center" vertical="center" wrapText="1"/>
    </xf>
    <xf numFmtId="49" fontId="3" borderId="31" applyNumberFormat="1" applyFont="1" applyFill="0" applyBorder="1" applyAlignment="1" applyProtection="0">
      <alignment horizontal="center" vertical="center" wrapText="1"/>
    </xf>
    <xf numFmtId="49" fontId="3" fillId="2" borderId="32" applyNumberFormat="1" applyFont="1" applyFill="1" applyBorder="1" applyAlignment="1" applyProtection="0">
      <alignment horizontal="center" vertical="center" wrapText="1"/>
    </xf>
    <xf numFmtId="0" fontId="3" fillId="3" borderId="32" applyNumberFormat="0" applyFont="1" applyFill="1" applyBorder="1" applyAlignment="1" applyProtection="0">
      <alignment horizontal="center" vertical="center" wrapText="1"/>
    </xf>
    <xf numFmtId="49" fontId="3" borderId="32" applyNumberFormat="1" applyFont="1" applyFill="0" applyBorder="1" applyAlignment="1" applyProtection="0">
      <alignment horizontal="center" vertical="center" wrapText="1"/>
    </xf>
    <xf numFmtId="49" fontId="3" fillId="4" borderId="33" applyNumberFormat="1" applyFont="1" applyFill="1" applyBorder="1" applyAlignment="1" applyProtection="0">
      <alignment horizontal="center" vertical="center" wrapText="1"/>
    </xf>
    <xf numFmtId="0" fontId="3" fillId="5" borderId="20" applyNumberFormat="0" applyFont="1" applyFill="1" applyBorder="1" applyAlignment="1" applyProtection="0">
      <alignment horizontal="center" vertical="center" wrapText="1"/>
    </xf>
    <xf numFmtId="0" fontId="0" borderId="34" applyNumberFormat="0" applyFont="1" applyFill="0" applyBorder="1" applyAlignment="1" applyProtection="0">
      <alignment vertical="top"/>
    </xf>
    <xf numFmtId="0" fontId="0" borderId="33" applyNumberFormat="0" applyFont="1" applyFill="0" applyBorder="1" applyAlignment="1" applyProtection="0">
      <alignment vertical="top"/>
    </xf>
    <xf numFmtId="60" fontId="4" borderId="19" applyNumberFormat="1" applyFont="1" applyFill="0" applyBorder="1" applyAlignment="1" applyProtection="0">
      <alignment horizontal="center" vertical="center"/>
    </xf>
    <xf numFmtId="0" fontId="7" fillId="3" borderId="2" applyNumberFormat="0" applyFont="1" applyFill="1" applyBorder="1" applyAlignment="1" applyProtection="0">
      <alignment horizontal="center" vertical="center"/>
    </xf>
    <xf numFmtId="2" fontId="4" fillId="3" borderId="23" applyNumberFormat="1" applyFont="1" applyFill="1" applyBorder="1" applyAlignment="1" applyProtection="0">
      <alignment horizontal="center" vertical="center"/>
    </xf>
    <xf numFmtId="0" fontId="4" fillId="5" borderId="20" applyNumberFormat="0" applyFont="1" applyFill="1" applyBorder="1" applyAlignment="1" applyProtection="0">
      <alignment horizontal="center" vertical="center"/>
    </xf>
    <xf numFmtId="0" fontId="6" fillId="8" borderId="29" applyNumberFormat="0" applyFont="1" applyFill="1" applyBorder="1" applyAlignment="1" applyProtection="0">
      <alignment horizontal="center" vertical="center" wrapText="1"/>
    </xf>
    <xf numFmtId="60" fontId="7" fillId="8" borderId="3" applyNumberFormat="1" applyFont="1" applyFill="1" applyBorder="1" applyAlignment="1" applyProtection="0">
      <alignment horizontal="center" vertical="center"/>
    </xf>
    <xf numFmtId="60" fontId="7" fillId="8" borderId="20" applyNumberFormat="1" applyFont="1" applyFill="1" applyBorder="1" applyAlignment="1" applyProtection="0">
      <alignment horizontal="center" vertical="center"/>
    </xf>
    <xf numFmtId="60" fontId="7" fillId="8" borderId="35" applyNumberFormat="1" applyFont="1" applyFill="1" applyBorder="1" applyAlignment="1" applyProtection="0">
      <alignment horizontal="center" vertical="center"/>
    </xf>
    <xf numFmtId="49" fontId="3" fillId="2" borderId="34" applyNumberFormat="1" applyFont="1" applyFill="1" applyBorder="1" applyAlignment="1" applyProtection="0">
      <alignment horizontal="center" vertical="center" wrapText="1"/>
    </xf>
    <xf numFmtId="49" fontId="3" fillId="4" borderId="32" applyNumberFormat="1" applyFont="1" applyFill="1" applyBorder="1" applyAlignment="1" applyProtection="0">
      <alignment horizontal="center" vertical="center" wrapText="1"/>
    </xf>
    <xf numFmtId="49" fontId="3" fillId="4" borderId="36" applyNumberFormat="1" applyFont="1" applyFill="1" applyBorder="1" applyAlignment="1" applyProtection="0">
      <alignment horizontal="center" vertical="center" wrapText="1"/>
    </xf>
    <xf numFmtId="2" fontId="4" fillId="3" borderId="2" applyNumberFormat="1" applyFont="1" applyFill="1" applyBorder="1" applyAlignment="1" applyProtection="0">
      <alignment horizontal="center" vertical="center"/>
    </xf>
    <xf numFmtId="2" fontId="4" fillId="5" borderId="36" applyNumberFormat="1" applyFont="1" applyFill="1" applyBorder="1" applyAlignment="1" applyProtection="0">
      <alignment horizontal="center" vertical="center"/>
    </xf>
    <xf numFmtId="2" fontId="4" borderId="6" applyNumberFormat="1" applyFont="1" applyFill="0" applyBorder="1" applyAlignment="1" applyProtection="0">
      <alignment horizontal="center" vertical="center"/>
    </xf>
    <xf numFmtId="2" fontId="4" borderId="5" applyNumberFormat="1" applyFont="1" applyFill="0" applyBorder="1" applyAlignment="1" applyProtection="0">
      <alignment horizontal="center" vertical="center"/>
    </xf>
    <xf numFmtId="2" fontId="4" fillId="5" borderId="5" applyNumberFormat="1" applyFont="1" applyFill="1" applyBorder="1" applyAlignment="1" applyProtection="0">
      <alignment horizontal="center" vertical="center"/>
    </xf>
    <xf numFmtId="2" fontId="7" fillId="3" borderId="24" applyNumberFormat="1" applyFont="1" applyFill="1" applyBorder="1" applyAlignment="1" applyProtection="0">
      <alignment horizontal="center" vertical="center"/>
    </xf>
    <xf numFmtId="2" fontId="7" fillId="5" borderId="37" applyNumberFormat="1" applyFont="1" applyFill="1" applyBorder="1" applyAlignment="1" applyProtection="0">
      <alignment horizontal="center" vertical="center"/>
    </xf>
    <xf numFmtId="2" fontId="7" borderId="26" applyNumberFormat="1" applyFont="1" applyFill="0" applyBorder="1" applyAlignment="1" applyProtection="0">
      <alignment horizontal="center" vertical="center"/>
    </xf>
    <xf numFmtId="2" fontId="7" borderId="38" applyNumberFormat="1" applyFont="1" applyFill="0" applyBorder="1" applyAlignment="1" applyProtection="0">
      <alignment horizontal="center" vertical="center"/>
    </xf>
    <xf numFmtId="0" fontId="2" fillId="8" borderId="29" applyNumberFormat="0" applyFont="1" applyFill="1" applyBorder="1" applyAlignment="1" applyProtection="0">
      <alignment horizontal="center" vertical="center" wrapText="1"/>
    </xf>
    <xf numFmtId="60" fontId="4" fillId="8" borderId="20" applyNumberFormat="1" applyFont="1" applyFill="1" applyBorder="1" applyAlignment="1" applyProtection="0">
      <alignment horizontal="center" vertical="center"/>
    </xf>
    <xf numFmtId="60" fontId="4" fillId="8" borderId="35" applyNumberFormat="1" applyFont="1" applyFill="1" applyBorder="1" applyAlignment="1" applyProtection="0">
      <alignment horizontal="center" vertical="center"/>
    </xf>
    <xf numFmtId="0" fontId="4" fillId="3" borderId="2" applyNumberFormat="0" applyFont="1" applyFill="1" applyBorder="1" applyAlignment="1" applyProtection="0">
      <alignment horizontal="center" vertical="center"/>
    </xf>
    <xf numFmtId="0" fontId="4" fillId="5" borderId="36" applyNumberFormat="0" applyFont="1" applyFill="1" applyBorder="1" applyAlignment="1" applyProtection="0">
      <alignment horizontal="center" vertical="center"/>
    </xf>
    <xf numFmtId="0" fontId="4" fillId="5" borderId="5" applyNumberFormat="0" applyFont="1" applyFill="1" applyBorder="1" applyAlignment="1" applyProtection="0">
      <alignment horizontal="center" vertical="center"/>
    </xf>
    <xf numFmtId="0" fontId="6" fillId="8" borderId="39" applyNumberFormat="0" applyFont="1" applyFill="1" applyBorder="1" applyAlignment="1" applyProtection="0">
      <alignment horizontal="center" vertical="center" wrapText="1"/>
    </xf>
    <xf numFmtId="0" fontId="3" fillId="8" borderId="9" applyNumberFormat="0" applyFont="1" applyFill="1" applyBorder="1" applyAlignment="1" applyProtection="0">
      <alignment horizontal="center" vertical="center" wrapText="1"/>
    </xf>
    <xf numFmtId="2" fontId="7" fillId="8" borderId="9" applyNumberFormat="1" applyFont="1" applyFill="1" applyBorder="1" applyAlignment="1" applyProtection="0">
      <alignment horizontal="center" vertical="center"/>
    </xf>
    <xf numFmtId="2" fontId="7" fillId="8" borderId="40" applyNumberFormat="1" applyFont="1" applyFill="1" applyBorder="1" applyAlignment="1" applyProtection="0">
      <alignment horizontal="center" vertical="center"/>
    </xf>
    <xf numFmtId="49" fontId="6" fillId="9" borderId="11" applyNumberFormat="1" applyFont="1" applyFill="1" applyBorder="1" applyAlignment="1" applyProtection="0">
      <alignment horizontal="center" vertical="center" wrapText="1"/>
    </xf>
    <xf numFmtId="49" fontId="3" fillId="4" borderId="13" applyNumberFormat="1" applyFont="1" applyFill="1" applyBorder="1" applyAlignment="1" applyProtection="0">
      <alignment horizontal="center" vertical="center" wrapText="1"/>
    </xf>
    <xf numFmtId="2" fontId="7" fillId="5" borderId="41" applyNumberFormat="1" applyFont="1" applyFill="1" applyBorder="1" applyAlignment="1" applyProtection="0">
      <alignment horizontal="center" vertical="center"/>
    </xf>
    <xf numFmtId="49" fontId="3" fillId="2" borderId="16" applyNumberFormat="1" applyFont="1" applyFill="1" applyBorder="1" applyAlignment="1" applyProtection="0">
      <alignment horizontal="center" vertical="center" wrapText="1"/>
    </xf>
    <xf numFmtId="49" fontId="3" fillId="4" borderId="41" applyNumberFormat="1" applyFont="1" applyFill="1" applyBorder="1" applyAlignment="1" applyProtection="0">
      <alignment horizontal="center" vertical="center" wrapText="1"/>
    </xf>
    <xf numFmtId="49" fontId="10" borderId="16" applyNumberFormat="1" applyFont="1" applyFill="0" applyBorder="1" applyAlignment="1" applyProtection="0">
      <alignment horizontal="center" vertical="center" wrapText="1"/>
    </xf>
    <xf numFmtId="0" fontId="0" borderId="41" applyNumberFormat="0" applyFont="1" applyFill="0" applyBorder="1" applyAlignment="1" applyProtection="0">
      <alignment vertical="top"/>
    </xf>
    <xf numFmtId="49" fontId="2" borderId="18" applyNumberFormat="1" applyFont="1" applyFill="0" applyBorder="1" applyAlignment="1" applyProtection="0">
      <alignment horizontal="center" vertical="center" wrapText="1"/>
    </xf>
    <xf numFmtId="2" fontId="11" borderId="19" applyNumberFormat="1" applyFont="1" applyFill="0" applyBorder="1" applyAlignment="1" applyProtection="0">
      <alignment horizontal="center" vertical="center"/>
    </xf>
    <xf numFmtId="2" fontId="11" borderId="1" applyNumberFormat="1" applyFont="1" applyFill="0" applyBorder="1" applyAlignment="1" applyProtection="0">
      <alignment horizontal="center" vertical="center"/>
    </xf>
    <xf numFmtId="0" fontId="0" fillId="3" borderId="2" applyNumberFormat="0" applyFont="1" applyFill="1" applyBorder="1" applyAlignment="1" applyProtection="0">
      <alignment vertical="top"/>
    </xf>
    <xf numFmtId="2" fontId="11" borderId="4" applyNumberFormat="1" applyFont="1" applyFill="0" applyBorder="1" applyAlignment="1" applyProtection="0">
      <alignment horizontal="center" vertical="center"/>
    </xf>
    <xf numFmtId="2" fontId="7" fillId="5" borderId="5" applyNumberFormat="1" applyFont="1" applyFill="1" applyBorder="1" applyAlignment="1" applyProtection="0">
      <alignment horizontal="center" vertical="center"/>
    </xf>
    <xf numFmtId="0" fontId="4" borderId="5" applyNumberFormat="1" applyFont="1" applyFill="0" applyBorder="1" applyAlignment="1" applyProtection="0">
      <alignment horizontal="center" vertical="center"/>
    </xf>
    <xf numFmtId="0" fontId="0" borderId="5" applyNumberFormat="0" applyFont="1" applyFill="0" applyBorder="1" applyAlignment="1" applyProtection="0">
      <alignment vertical="top"/>
    </xf>
    <xf numFmtId="49" fontId="2" borderId="21" applyNumberFormat="1" applyFont="1" applyFill="0" applyBorder="1" applyAlignment="1" applyProtection="0">
      <alignment horizontal="center" vertical="center"/>
    </xf>
    <xf numFmtId="2" fontId="11" borderId="22" applyNumberFormat="1" applyFont="1" applyFill="0" applyBorder="1" applyAlignment="1" applyProtection="0">
      <alignment horizontal="center" vertical="center"/>
    </xf>
    <xf numFmtId="2" fontId="11" borderId="23" applyNumberFormat="1" applyFont="1" applyFill="0" applyBorder="1" applyAlignment="1" applyProtection="0">
      <alignment horizontal="center" vertical="center"/>
    </xf>
    <xf numFmtId="0" fontId="0" fillId="3" borderId="24" applyNumberFormat="0" applyFont="1" applyFill="1" applyBorder="1" applyAlignment="1" applyProtection="0">
      <alignment vertical="top"/>
    </xf>
    <xf numFmtId="2" fontId="11" borderId="25" applyNumberFormat="1" applyFont="1" applyFill="0" applyBorder="1" applyAlignment="1" applyProtection="0">
      <alignment horizontal="center" vertical="center"/>
    </xf>
    <xf numFmtId="2" fontId="7" fillId="5" borderId="38" applyNumberFormat="1" applyFont="1" applyFill="1" applyBorder="1" applyAlignment="1" applyProtection="0">
      <alignment horizontal="center" vertical="center"/>
    </xf>
    <xf numFmtId="0" fontId="4" borderId="26" applyNumberFormat="1" applyFont="1" applyFill="0" applyBorder="1" applyAlignment="1" applyProtection="0">
      <alignment horizontal="center" vertical="center"/>
    </xf>
    <xf numFmtId="0" fontId="4" borderId="38" applyNumberFormat="1" applyFont="1" applyFill="0" applyBorder="1" applyAlignment="1" applyProtection="0">
      <alignment horizontal="center" vertical="center"/>
    </xf>
    <xf numFmtId="0" fontId="0" borderId="38" applyNumberFormat="0" applyFont="1" applyFill="0" applyBorder="1" applyAlignment="1" applyProtection="0">
      <alignment vertical="top"/>
    </xf>
    <xf numFmtId="60" fontId="2" fillId="8" borderId="29" applyNumberFormat="1" applyFont="1" applyFill="1" applyBorder="1" applyAlignment="1" applyProtection="0">
      <alignment horizontal="center" vertical="center"/>
    </xf>
    <xf numFmtId="0" fontId="0" fillId="8" borderId="3" applyNumberFormat="0" applyFont="1" applyFill="1" applyBorder="1" applyAlignment="1" applyProtection="0">
      <alignment vertical="top"/>
    </xf>
    <xf numFmtId="2" fontId="7" fillId="8" borderId="3" applyNumberFormat="1" applyFont="1" applyFill="1" applyBorder="1" applyAlignment="1" applyProtection="0">
      <alignment horizontal="center" vertical="center"/>
    </xf>
    <xf numFmtId="2" fontId="7" fillId="8" borderId="20" applyNumberFormat="1" applyFont="1" applyFill="1" applyBorder="1" applyAlignment="1" applyProtection="0">
      <alignment horizontal="center" vertical="center"/>
    </xf>
    <xf numFmtId="49" fontId="6" fillId="9" borderId="30" applyNumberFormat="1" applyFont="1" applyFill="1" applyBorder="1" applyAlignment="1" applyProtection="0">
      <alignment horizontal="center" vertical="center" wrapText="1"/>
    </xf>
    <xf numFmtId="2" fontId="7" fillId="5" borderId="36" applyNumberFormat="1" applyFont="1" applyFill="1" applyBorder="1" applyAlignment="1" applyProtection="0">
      <alignment horizontal="center" vertical="center"/>
    </xf>
    <xf numFmtId="49" fontId="10" borderId="34" applyNumberFormat="1" applyFont="1" applyFill="0" applyBorder="1" applyAlignment="1" applyProtection="0">
      <alignment horizontal="center" vertical="center" wrapText="1"/>
    </xf>
    <xf numFmtId="0" fontId="0" borderId="36" applyNumberFormat="0" applyFont="1" applyFill="0" applyBorder="1" applyAlignment="1" applyProtection="0">
      <alignment vertical="top"/>
    </xf>
    <xf numFmtId="0" fontId="10" borderId="6" applyNumberFormat="0" applyFont="1" applyFill="0" applyBorder="1" applyAlignment="1" applyProtection="0">
      <alignment horizontal="center" vertical="center" wrapText="1"/>
    </xf>
    <xf numFmtId="0" fontId="7" borderId="26" applyNumberFormat="1" applyFont="1" applyFill="0" applyBorder="1" applyAlignment="1" applyProtection="0">
      <alignment horizontal="center" vertical="center"/>
    </xf>
    <xf numFmtId="0" fontId="7" borderId="38" applyNumberFormat="1" applyFont="1" applyFill="0" applyBorder="1" applyAlignment="1" applyProtection="0">
      <alignment horizontal="center" vertical="center"/>
    </xf>
    <xf numFmtId="49" fontId="6" borderId="42" applyNumberFormat="1" applyFont="1" applyFill="0" applyBorder="1" applyAlignment="1" applyProtection="0">
      <alignment horizontal="center" vertical="center" wrapText="1"/>
    </xf>
    <xf numFmtId="2" fontId="7" borderId="43" applyNumberFormat="1" applyFont="1" applyFill="0" applyBorder="1" applyAlignment="1" applyProtection="0">
      <alignment horizontal="center" vertical="center"/>
    </xf>
    <xf numFmtId="2" fontId="7" borderId="7" applyNumberFormat="1" applyFont="1" applyFill="0" applyBorder="1" applyAlignment="1" applyProtection="0">
      <alignment horizontal="center" vertical="center"/>
    </xf>
    <xf numFmtId="2" fontId="4" fillId="3" borderId="7" applyNumberFormat="1" applyFont="1" applyFill="1" applyBorder="1" applyAlignment="1" applyProtection="0">
      <alignment horizontal="center" vertical="center"/>
    </xf>
    <xf numFmtId="2" fontId="7" fillId="5" borderId="44" applyNumberFormat="1" applyFont="1" applyFill="1" applyBorder="1" applyAlignment="1" applyProtection="0">
      <alignment horizontal="center" vertical="center"/>
    </xf>
    <xf numFmtId="0" fontId="7" borderId="45" applyNumberFormat="1" applyFont="1" applyFill="0" applyBorder="1" applyAlignment="1" applyProtection="0">
      <alignment horizontal="center" vertical="center"/>
    </xf>
    <xf numFmtId="0" fontId="7" borderId="44" applyNumberFormat="1" applyFont="1" applyFill="0" applyBorder="1" applyAlignment="1" applyProtection="0">
      <alignment horizontal="center" vertical="center"/>
    </xf>
    <xf numFmtId="0" fontId="0" borderId="45" applyNumberFormat="0" applyFont="1" applyFill="0" applyBorder="1" applyAlignment="1" applyProtection="0">
      <alignment vertical="top"/>
    </xf>
    <xf numFmtId="0" fontId="0" borderId="44" applyNumberFormat="0" applyFont="1" applyFill="0" applyBorder="1" applyAlignment="1" applyProtection="0">
      <alignment vertical="top"/>
    </xf>
    <xf numFmtId="49" fontId="12" borderId="46" applyNumberFormat="1" applyFont="1" applyFill="0" applyBorder="1" applyAlignment="1" applyProtection="0">
      <alignment horizontal="left" vertical="bottom"/>
    </xf>
    <xf numFmtId="2" fontId="7" borderId="17" applyNumberFormat="1" applyFont="1" applyFill="0" applyBorder="1" applyAlignment="1" applyProtection="0">
      <alignment horizontal="center" vertical="center"/>
    </xf>
    <xf numFmtId="2" fontId="7" borderId="15" applyNumberFormat="1" applyFont="1" applyFill="0" applyBorder="1" applyAlignment="1" applyProtection="0">
      <alignment horizontal="center" vertical="center"/>
    </xf>
    <xf numFmtId="49" fontId="12" borderId="39" applyNumberFormat="1" applyFont="1" applyFill="0" applyBorder="1" applyAlignment="1" applyProtection="0">
      <alignment horizontal="left" vertical="top"/>
    </xf>
    <xf numFmtId="2" fontId="7" borderId="9" applyNumberFormat="1" applyFont="1" applyFill="0" applyBorder="1" applyAlignment="1" applyProtection="0">
      <alignment horizontal="center" vertical="center"/>
    </xf>
    <xf numFmtId="2" fontId="7" borderId="40" applyNumberFormat="1" applyFont="1" applyFill="0" applyBorder="1" applyAlignment="1" applyProtection="0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d6d6d6"/>
      <rgbColor rgb="ffffc2b9"/>
      <rgbColor rgb="ffffdada"/>
      <rgbColor rgb="ff9cd9f4"/>
      <rgbColor rgb="ffdcf9fc"/>
      <rgbColor rgb="ffffffe2"/>
      <rgbColor rgb="ffeaeaea"/>
      <rgbColor rgb="fffeffff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drawings/drawing1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/>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000000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ctr" defTabSz="584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200" u="none" kumimoji="0" normalizeH="0">
            <a:ln>
              <a:noFill/>
            </a:ln>
            <a:solidFill>
              <a:srgbClr val="FFFFFF"/>
            </a:solidFill>
            <a:effectLst/>
            <a:uFillTx/>
            <a:latin typeface="Helvetica Neue Medium"/>
            <a:ea typeface="Helvetica Neue Medium"/>
            <a:cs typeface="Helvetica Neue Medium"/>
            <a:sym typeface="Helvetica Neue Medium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127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
</file>

<file path=xl/worksheets/sheet1.xml><?xml version="1.0" encoding="utf-8"?>
<worksheet xmlns:r="http://schemas.openxmlformats.org/officeDocument/2006/relationships" xmlns="http://schemas.openxmlformats.org/spreadsheetml/2006/main">
  <dimension ref="A1:K1295"/>
  <sheetViews>
    <sheetView workbookViewId="0" showGridLines="0" defaultGridColor="1"/>
  </sheetViews>
  <sheetFormatPr defaultColWidth="12" defaultRowHeight="13.9" customHeight="1" outlineLevelRow="0" outlineLevelCol="0"/>
  <cols>
    <col min="1" max="1" width="23.1719" style="1" customWidth="1"/>
    <col min="2" max="3" width="12" style="1" customWidth="1"/>
    <col min="4" max="4" width="1.5" style="1" customWidth="1"/>
    <col min="5" max="6" width="12" style="1" customWidth="1"/>
    <col min="7" max="7" width="1.35156" style="1" customWidth="1"/>
    <col min="8" max="11" width="12" style="1" customWidth="1"/>
    <col min="12" max="16384" width="12" style="1" customWidth="1"/>
  </cols>
  <sheetData>
    <row r="1" ht="47" customHeight="1">
      <c r="A1" t="s" s="2">
        <v>0</v>
      </c>
      <c r="B1" t="s" s="3">
        <v>1</v>
      </c>
      <c r="C1" t="s" s="4">
        <v>2</v>
      </c>
      <c r="D1" s="5"/>
      <c r="E1" t="s" s="3">
        <v>3</v>
      </c>
      <c r="F1" t="s" s="6">
        <v>4</v>
      </c>
      <c r="G1" s="7"/>
      <c r="H1" s="8"/>
      <c r="I1" s="9"/>
      <c r="J1" s="10"/>
      <c r="K1" s="11"/>
    </row>
    <row r="2" ht="17" customHeight="1">
      <c r="A2" s="12">
        <v>44197</v>
      </c>
      <c r="B2" s="13">
        <v>45.6</v>
      </c>
      <c r="C2" s="14">
        <v>41.3</v>
      </c>
      <c r="D2" s="15"/>
      <c r="E2" s="13">
        <v>10</v>
      </c>
      <c r="F2" s="16">
        <v>10.8</v>
      </c>
      <c r="G2" s="17"/>
      <c r="H2" s="18"/>
      <c r="I2" s="19"/>
      <c r="J2" s="20"/>
      <c r="K2" s="21"/>
    </row>
    <row r="3" ht="17" customHeight="1">
      <c r="A3" s="12">
        <v>44228</v>
      </c>
      <c r="B3" s="13">
        <v>45</v>
      </c>
      <c r="C3" s="14">
        <v>45.8</v>
      </c>
      <c r="D3" s="15"/>
      <c r="E3" s="13">
        <v>10</v>
      </c>
      <c r="F3" s="16">
        <v>13.4</v>
      </c>
      <c r="G3" s="17"/>
      <c r="H3" s="18"/>
      <c r="I3" s="19"/>
      <c r="J3" s="20"/>
      <c r="K3" s="21"/>
    </row>
    <row r="4" ht="17" customHeight="1">
      <c r="A4" s="12">
        <v>44256</v>
      </c>
      <c r="B4" s="13">
        <v>42.2</v>
      </c>
      <c r="C4" s="14">
        <v>37.2</v>
      </c>
      <c r="D4" s="15"/>
      <c r="E4" s="13">
        <v>5</v>
      </c>
      <c r="F4" s="16">
        <v>9.6</v>
      </c>
      <c r="G4" s="17"/>
      <c r="H4" s="18"/>
      <c r="I4" s="19"/>
      <c r="J4" s="20"/>
      <c r="K4" s="21"/>
    </row>
    <row r="5" ht="17" customHeight="1">
      <c r="A5" s="12">
        <v>44287</v>
      </c>
      <c r="B5" s="13">
        <v>36.1</v>
      </c>
      <c r="C5" s="14">
        <v>32.4</v>
      </c>
      <c r="D5" s="15"/>
      <c r="E5" s="13">
        <v>0.6</v>
      </c>
      <c r="F5" s="16">
        <v>0.4</v>
      </c>
      <c r="G5" s="17"/>
      <c r="H5" s="18"/>
      <c r="I5" s="19"/>
      <c r="J5" s="20"/>
      <c r="K5" s="21"/>
    </row>
    <row r="6" ht="17" customHeight="1">
      <c r="A6" s="12">
        <v>44317</v>
      </c>
      <c r="B6" s="13">
        <v>32.8</v>
      </c>
      <c r="C6" s="14">
        <v>29.6</v>
      </c>
      <c r="D6" s="15"/>
      <c r="E6" s="13">
        <v>0.6</v>
      </c>
      <c r="F6" s="16">
        <v>-1.5</v>
      </c>
      <c r="G6" s="17"/>
      <c r="H6" s="18"/>
      <c r="I6" s="19"/>
      <c r="J6" s="20"/>
      <c r="K6" s="21"/>
    </row>
    <row r="7" ht="17" customHeight="1">
      <c r="A7" s="12">
        <v>44348</v>
      </c>
      <c r="B7" s="13">
        <v>31.1</v>
      </c>
      <c r="C7" s="14">
        <v>29.7</v>
      </c>
      <c r="D7" s="15"/>
      <c r="E7" s="13">
        <v>-2.2</v>
      </c>
      <c r="F7" s="16">
        <v>-1.8</v>
      </c>
      <c r="G7" s="17"/>
      <c r="H7" s="18"/>
      <c r="I7" s="19"/>
      <c r="J7" s="20"/>
      <c r="K7" s="21"/>
    </row>
    <row r="8" ht="17" customHeight="1">
      <c r="A8" s="12">
        <v>44378</v>
      </c>
      <c r="B8" s="13">
        <v>30.8</v>
      </c>
      <c r="C8" s="14">
        <v>27.7</v>
      </c>
      <c r="D8" s="15"/>
      <c r="E8" s="13">
        <v>-3.9</v>
      </c>
      <c r="F8" s="16">
        <v>-3.4</v>
      </c>
      <c r="G8" s="17"/>
      <c r="H8" s="18"/>
      <c r="I8" s="19"/>
      <c r="J8" s="20"/>
      <c r="K8" s="21"/>
    </row>
    <row r="9" ht="17" customHeight="1">
      <c r="A9" s="12">
        <v>44409</v>
      </c>
      <c r="B9" s="13">
        <v>35</v>
      </c>
      <c r="C9" s="14">
        <v>36.3</v>
      </c>
      <c r="D9" s="15"/>
      <c r="E9" s="13">
        <v>-4.4</v>
      </c>
      <c r="F9" s="16">
        <v>-2.8</v>
      </c>
      <c r="G9" s="17"/>
      <c r="H9" s="18"/>
      <c r="I9" s="19"/>
      <c r="J9" s="20"/>
      <c r="K9" s="21"/>
    </row>
    <row r="10" ht="17" customHeight="1">
      <c r="A10" s="12">
        <v>44440</v>
      </c>
      <c r="B10" s="13">
        <v>37.2</v>
      </c>
      <c r="C10" s="14">
        <v>38.3</v>
      </c>
      <c r="D10" s="15"/>
      <c r="E10" s="13">
        <v>0</v>
      </c>
      <c r="F10" s="16">
        <v>0.1</v>
      </c>
      <c r="G10" s="17"/>
      <c r="H10" s="18"/>
      <c r="I10" s="19"/>
      <c r="J10" s="20"/>
      <c r="K10" s="21"/>
    </row>
    <row r="11" ht="17" customHeight="1">
      <c r="A11" s="12">
        <v>44470</v>
      </c>
      <c r="B11" s="13">
        <v>40.6</v>
      </c>
      <c r="C11" s="14">
        <v>38.9</v>
      </c>
      <c r="D11" s="15"/>
      <c r="E11" s="13">
        <v>1.7</v>
      </c>
      <c r="F11" s="16">
        <v>3.2</v>
      </c>
      <c r="G11" s="17"/>
      <c r="H11" s="18"/>
      <c r="I11" s="19"/>
      <c r="J11" s="20"/>
      <c r="K11" s="21"/>
    </row>
    <row r="12" ht="17" customHeight="1">
      <c r="A12" s="12">
        <v>44501</v>
      </c>
      <c r="B12" s="13">
        <v>43.9</v>
      </c>
      <c r="C12" s="14">
        <v>42.8</v>
      </c>
      <c r="D12" s="15"/>
      <c r="E12" s="13">
        <v>6.1</v>
      </c>
      <c r="F12" s="16">
        <v>6</v>
      </c>
      <c r="G12" s="17"/>
      <c r="H12" s="18"/>
      <c r="I12" s="19"/>
      <c r="J12" s="20"/>
      <c r="K12" s="21"/>
    </row>
    <row r="13" ht="17" customHeight="1">
      <c r="A13" s="12">
        <v>44531</v>
      </c>
      <c r="B13" s="13">
        <v>45.3</v>
      </c>
      <c r="C13" s="14">
        <v>41.3</v>
      </c>
      <c r="D13" s="15"/>
      <c r="E13" s="13">
        <v>7.2</v>
      </c>
      <c r="F13" s="16">
        <v>8.6</v>
      </c>
      <c r="G13" s="17"/>
      <c r="H13" s="18"/>
      <c r="I13" s="19"/>
      <c r="J13" s="20"/>
      <c r="K13" s="21"/>
    </row>
    <row r="14" ht="17" customHeight="1">
      <c r="A14" t="s" s="22">
        <v>5</v>
      </c>
      <c r="B14" s="23">
        <f>AVERAGE(B2:B13)</f>
        <v>38.8</v>
      </c>
      <c r="C14" s="23">
        <f>AVERAGE(C2:C13)</f>
        <v>36.775</v>
      </c>
      <c r="D14" s="24"/>
      <c r="E14" s="23">
        <f>AVERAGE(E2:E13)</f>
        <v>2.55833333333333</v>
      </c>
      <c r="F14" s="25">
        <f>AVERAGE(F2:F13)</f>
        <v>3.55</v>
      </c>
      <c r="G14" s="17"/>
      <c r="H14" s="18"/>
      <c r="I14" s="19"/>
      <c r="J14" s="20"/>
      <c r="K14" s="21"/>
    </row>
    <row r="15" ht="17" customHeight="1">
      <c r="A15" s="26"/>
      <c r="B15" s="21"/>
      <c r="C15" s="21"/>
      <c r="D15" s="24"/>
      <c r="E15" s="21"/>
      <c r="F15" s="27"/>
      <c r="G15" s="17"/>
      <c r="H15" s="18"/>
      <c r="I15" s="19"/>
      <c r="J15" s="20"/>
      <c r="K15" s="21"/>
    </row>
    <row r="16" ht="47" customHeight="1">
      <c r="A16" t="s" s="2">
        <v>6</v>
      </c>
      <c r="B16" t="s" s="3">
        <v>1</v>
      </c>
      <c r="C16" t="s" s="4">
        <v>7</v>
      </c>
      <c r="D16" s="28"/>
      <c r="E16" t="s" s="3">
        <v>3</v>
      </c>
      <c r="F16" t="s" s="6">
        <v>8</v>
      </c>
      <c r="G16" s="29"/>
      <c r="H16" s="30"/>
      <c r="I16" s="31"/>
      <c r="J16" s="32"/>
      <c r="K16" s="33"/>
    </row>
    <row r="17" ht="17" customHeight="1">
      <c r="A17" s="12">
        <v>44197</v>
      </c>
      <c r="B17" s="13">
        <v>39.7</v>
      </c>
      <c r="C17" s="14">
        <v>37.4</v>
      </c>
      <c r="D17" s="15"/>
      <c r="E17" s="13">
        <v>4.4</v>
      </c>
      <c r="F17" s="16">
        <v>2.61</v>
      </c>
      <c r="G17" s="17"/>
      <c r="H17" s="18"/>
      <c r="I17" s="19"/>
      <c r="J17" s="20"/>
      <c r="K17" s="21"/>
    </row>
    <row r="18" ht="17" customHeight="1">
      <c r="A18" s="12">
        <v>44228</v>
      </c>
      <c r="B18" s="13">
        <v>35</v>
      </c>
      <c r="C18" s="14">
        <v>37.6</v>
      </c>
      <c r="D18" s="15"/>
      <c r="E18" s="13">
        <v>3.3</v>
      </c>
      <c r="F18" s="16">
        <v>2.5</v>
      </c>
      <c r="G18" s="17"/>
      <c r="H18" s="18"/>
      <c r="I18" s="19"/>
      <c r="J18" s="20"/>
      <c r="K18" s="21"/>
    </row>
    <row r="19" ht="17" customHeight="1">
      <c r="A19" s="12">
        <v>44256</v>
      </c>
      <c r="B19" s="13">
        <v>34.4</v>
      </c>
      <c r="C19" s="14">
        <v>33.8</v>
      </c>
      <c r="D19" s="15"/>
      <c r="E19" s="13">
        <v>-0.6</v>
      </c>
      <c r="F19" s="16">
        <v>-1.7</v>
      </c>
      <c r="G19" s="17"/>
      <c r="H19" s="18"/>
      <c r="I19" s="19"/>
      <c r="J19" s="20"/>
      <c r="K19" s="21"/>
    </row>
    <row r="20" ht="17" customHeight="1">
      <c r="A20" s="12">
        <v>44287</v>
      </c>
      <c r="B20" s="13">
        <v>30.1</v>
      </c>
      <c r="C20" s="14">
        <v>28</v>
      </c>
      <c r="D20" s="15"/>
      <c r="E20" s="13">
        <v>-3.9</v>
      </c>
      <c r="F20" s="16">
        <v>-5.8</v>
      </c>
      <c r="G20" s="17"/>
      <c r="H20" s="18"/>
      <c r="I20" s="19"/>
      <c r="J20" s="20"/>
      <c r="K20" s="21"/>
    </row>
    <row r="21" ht="17" customHeight="1">
      <c r="A21" s="12">
        <v>44317</v>
      </c>
      <c r="B21" s="13">
        <v>26.7</v>
      </c>
      <c r="C21" s="14">
        <v>24.8</v>
      </c>
      <c r="D21" s="15"/>
      <c r="E21" s="13">
        <v>-6.7</v>
      </c>
      <c r="F21" s="16">
        <v>-7.9</v>
      </c>
      <c r="G21" s="17"/>
      <c r="H21" s="18"/>
      <c r="I21" s="19"/>
      <c r="J21" s="20"/>
      <c r="K21" s="21"/>
    </row>
    <row r="22" ht="17" customHeight="1">
      <c r="A22" s="12">
        <v>44348</v>
      </c>
      <c r="B22" s="13">
        <v>24.4</v>
      </c>
      <c r="C22" s="14">
        <v>22.3</v>
      </c>
      <c r="D22" s="15"/>
      <c r="E22" s="13">
        <v>-8.300000000000001</v>
      </c>
      <c r="F22" s="16">
        <v>-11.2</v>
      </c>
      <c r="G22" s="17"/>
      <c r="H22" s="18"/>
      <c r="I22" s="19"/>
      <c r="J22" s="20"/>
      <c r="K22" s="21"/>
    </row>
    <row r="23" ht="17" customHeight="1">
      <c r="A23" s="12">
        <v>44378</v>
      </c>
      <c r="B23" s="13">
        <v>20.1</v>
      </c>
      <c r="C23" s="14">
        <v>21.2</v>
      </c>
      <c r="D23" s="15"/>
      <c r="E23" s="13">
        <v>-10</v>
      </c>
      <c r="F23" s="16">
        <v>-10.8</v>
      </c>
      <c r="G23" s="17"/>
      <c r="H23" s="18"/>
      <c r="I23" s="19"/>
      <c r="J23" s="20"/>
      <c r="K23" s="21"/>
    </row>
    <row r="24" ht="17" customHeight="1">
      <c r="A24" s="12">
        <v>44409</v>
      </c>
      <c r="B24" s="13">
        <v>25.7</v>
      </c>
      <c r="C24" s="14">
        <v>27.4</v>
      </c>
      <c r="D24" s="15"/>
      <c r="E24" s="13">
        <v>-7.8</v>
      </c>
      <c r="F24" s="16">
        <v>-8.699999999999999</v>
      </c>
      <c r="G24" s="17"/>
      <c r="H24" s="18"/>
      <c r="I24" s="19"/>
      <c r="J24" s="20"/>
      <c r="K24" s="21"/>
    </row>
    <row r="25" ht="17" customHeight="1">
      <c r="A25" s="12">
        <v>44440</v>
      </c>
      <c r="B25" s="13">
        <v>28.3</v>
      </c>
      <c r="C25" s="14">
        <v>28.7</v>
      </c>
      <c r="D25" s="15"/>
      <c r="E25" s="13">
        <v>-5.6</v>
      </c>
      <c r="F25" s="16">
        <v>-6.2</v>
      </c>
      <c r="G25" s="17"/>
      <c r="H25" s="18"/>
      <c r="I25" s="19"/>
      <c r="J25" s="20"/>
      <c r="K25" s="21"/>
    </row>
    <row r="26" ht="17" customHeight="1">
      <c r="A26" s="12">
        <v>44470</v>
      </c>
      <c r="B26" s="13">
        <v>32.5</v>
      </c>
      <c r="C26" s="14">
        <v>32.4</v>
      </c>
      <c r="D26" s="15"/>
      <c r="E26" s="13">
        <v>-3.3</v>
      </c>
      <c r="F26" s="16">
        <v>-3.5</v>
      </c>
      <c r="G26" s="17"/>
      <c r="H26" s="18"/>
      <c r="I26" s="19"/>
      <c r="J26" s="20"/>
      <c r="K26" s="21"/>
    </row>
    <row r="27" ht="17" customHeight="1">
      <c r="A27" s="12">
        <v>44501</v>
      </c>
      <c r="B27" s="13">
        <v>36.4</v>
      </c>
      <c r="C27" s="14">
        <v>35.6</v>
      </c>
      <c r="D27" s="15"/>
      <c r="E27" s="13">
        <v>0</v>
      </c>
      <c r="F27" s="16">
        <v>-3</v>
      </c>
      <c r="G27" s="17"/>
      <c r="H27" s="18"/>
      <c r="I27" s="19"/>
      <c r="J27" s="20"/>
      <c r="K27" s="21"/>
    </row>
    <row r="28" ht="17" customHeight="1">
      <c r="A28" s="12">
        <v>44531</v>
      </c>
      <c r="B28" s="13">
        <v>37.7</v>
      </c>
      <c r="C28" s="14">
        <v>37.8</v>
      </c>
      <c r="D28" s="15"/>
      <c r="E28" s="13">
        <v>2.2</v>
      </c>
      <c r="F28" s="16">
        <v>-0.5</v>
      </c>
      <c r="G28" s="17"/>
      <c r="H28" s="18"/>
      <c r="I28" s="19"/>
      <c r="J28" s="20"/>
      <c r="K28" s="21"/>
    </row>
    <row r="29" ht="17" customHeight="1">
      <c r="A29" t="s" s="22">
        <v>5</v>
      </c>
      <c r="B29" s="23">
        <f>AVERAGE(B17:B28)</f>
        <v>30.9166666666667</v>
      </c>
      <c r="C29" s="23">
        <f>AVERAGE(C17:C28)</f>
        <v>30.5833333333333</v>
      </c>
      <c r="D29" s="24"/>
      <c r="E29" s="23">
        <f>AVERAGE(E17:E28)</f>
        <v>-3.025</v>
      </c>
      <c r="F29" s="25">
        <f>AVERAGE(F17:F28)</f>
        <v>-4.51583333333333</v>
      </c>
      <c r="G29" s="17"/>
      <c r="H29" s="18"/>
      <c r="I29" s="19"/>
      <c r="J29" s="20"/>
      <c r="K29" s="21"/>
    </row>
    <row r="30" ht="17" customHeight="1">
      <c r="A30" s="26"/>
      <c r="B30" s="21"/>
      <c r="C30" s="21"/>
      <c r="D30" s="24"/>
      <c r="E30" s="21"/>
      <c r="F30" s="27"/>
      <c r="G30" s="17"/>
      <c r="H30" s="18"/>
      <c r="I30" s="19"/>
      <c r="J30" s="20"/>
      <c r="K30" s="21"/>
    </row>
    <row r="31" ht="47" customHeight="1">
      <c r="A31" t="s" s="2">
        <v>9</v>
      </c>
      <c r="B31" t="s" s="3">
        <v>1</v>
      </c>
      <c r="C31" t="s" s="4">
        <v>10</v>
      </c>
      <c r="D31" s="28"/>
      <c r="E31" t="s" s="3">
        <v>3</v>
      </c>
      <c r="F31" t="s" s="6">
        <v>11</v>
      </c>
      <c r="G31" s="29"/>
      <c r="H31" t="s" s="34">
        <v>12</v>
      </c>
      <c r="I31" t="s" s="35">
        <v>13</v>
      </c>
      <c r="J31" t="s" s="36">
        <v>14</v>
      </c>
      <c r="K31" t="s" s="37">
        <v>15</v>
      </c>
    </row>
    <row r="32" ht="17" customHeight="1">
      <c r="A32" s="12">
        <v>44197</v>
      </c>
      <c r="B32" s="13">
        <v>40</v>
      </c>
      <c r="C32" s="14">
        <v>41.9</v>
      </c>
      <c r="D32" s="15"/>
      <c r="E32" s="13">
        <v>10.6</v>
      </c>
      <c r="F32" s="16">
        <v>9.5</v>
      </c>
      <c r="G32" s="17"/>
      <c r="H32" s="38">
        <v>44.5</v>
      </c>
      <c r="I32" s="39">
        <v>7.2</v>
      </c>
      <c r="J32" s="40">
        <v>41.9</v>
      </c>
      <c r="K32" s="14">
        <v>9.5</v>
      </c>
    </row>
    <row r="33" ht="17" customHeight="1">
      <c r="A33" s="12">
        <v>44228</v>
      </c>
      <c r="B33" s="13">
        <v>41</v>
      </c>
      <c r="C33" s="14">
        <v>46.6</v>
      </c>
      <c r="D33" s="15"/>
      <c r="E33" s="13">
        <v>8.9</v>
      </c>
      <c r="F33" s="16">
        <v>10.6</v>
      </c>
      <c r="G33" s="17"/>
      <c r="H33" s="38">
        <v>46.6</v>
      </c>
      <c r="I33" s="39">
        <v>7.9</v>
      </c>
      <c r="J33" s="41">
        <v>46.6</v>
      </c>
      <c r="K33" s="14">
        <v>9.5</v>
      </c>
    </row>
    <row r="34" ht="17" customHeight="1">
      <c r="A34" s="12">
        <v>44256</v>
      </c>
      <c r="B34" s="13">
        <v>36.1</v>
      </c>
      <c r="C34" s="14">
        <v>34.5</v>
      </c>
      <c r="D34" s="15"/>
      <c r="E34" s="13">
        <v>6.4</v>
      </c>
      <c r="F34" s="16">
        <v>7.9</v>
      </c>
      <c r="G34" s="17"/>
      <c r="H34" s="38">
        <v>37.2</v>
      </c>
      <c r="I34" s="39">
        <v>5.3</v>
      </c>
      <c r="J34" s="41">
        <v>34.5</v>
      </c>
      <c r="K34" s="14">
        <v>7.9</v>
      </c>
    </row>
    <row r="35" ht="17" customHeight="1">
      <c r="A35" s="12">
        <v>44287</v>
      </c>
      <c r="B35" s="13">
        <v>33.8</v>
      </c>
      <c r="C35" s="14">
        <v>33.5</v>
      </c>
      <c r="D35" s="15"/>
      <c r="E35" s="13">
        <v>4.4</v>
      </c>
      <c r="F35" s="16">
        <v>5</v>
      </c>
      <c r="G35" s="17"/>
      <c r="H35" s="38">
        <v>34.4</v>
      </c>
      <c r="I35" s="39">
        <v>3.5</v>
      </c>
      <c r="J35" s="41">
        <v>33.5</v>
      </c>
      <c r="K35" s="14">
        <v>5</v>
      </c>
    </row>
    <row r="36" ht="17" customHeight="1">
      <c r="A36" s="12">
        <v>44317</v>
      </c>
      <c r="B36" s="13">
        <v>28.9</v>
      </c>
      <c r="C36" s="14">
        <v>30.1</v>
      </c>
      <c r="D36" s="15"/>
      <c r="E36" s="13">
        <v>1.4</v>
      </c>
      <c r="F36" s="16">
        <v>-3.5</v>
      </c>
      <c r="G36" s="17"/>
      <c r="H36" s="38">
        <v>30.5</v>
      </c>
      <c r="I36" s="39">
        <v>-3.5</v>
      </c>
      <c r="J36" s="41">
        <v>30.1</v>
      </c>
      <c r="K36" s="14">
        <v>-3.5</v>
      </c>
    </row>
    <row r="37" ht="17" customHeight="1">
      <c r="A37" s="12">
        <v>44348</v>
      </c>
      <c r="B37" s="13">
        <v>26.4</v>
      </c>
      <c r="C37" s="14">
        <v>26.8</v>
      </c>
      <c r="D37" s="15"/>
      <c r="E37" s="13">
        <v>-0.8</v>
      </c>
      <c r="F37" s="16">
        <v>-2.9</v>
      </c>
      <c r="G37" s="17"/>
      <c r="H37" s="38">
        <v>26.8</v>
      </c>
      <c r="I37" s="39">
        <v>-4.2</v>
      </c>
      <c r="J37" s="41">
        <v>26.8</v>
      </c>
      <c r="K37" s="14">
        <v>-2.9</v>
      </c>
    </row>
    <row r="38" ht="17" customHeight="1">
      <c r="A38" s="12">
        <v>44378</v>
      </c>
      <c r="B38" s="13">
        <v>28.9</v>
      </c>
      <c r="C38" s="14">
        <v>27.1</v>
      </c>
      <c r="D38" s="15"/>
      <c r="E38" s="13">
        <v>-14</v>
      </c>
      <c r="F38" s="16">
        <v>-3</v>
      </c>
      <c r="G38" s="17"/>
      <c r="H38" s="38">
        <v>29.1</v>
      </c>
      <c r="I38" s="39">
        <v>-5</v>
      </c>
      <c r="J38" s="41">
        <v>27.1</v>
      </c>
      <c r="K38" s="14">
        <v>-3</v>
      </c>
    </row>
    <row r="39" ht="17" customHeight="1">
      <c r="A39" s="12">
        <v>44409</v>
      </c>
      <c r="B39" s="13">
        <v>32.9</v>
      </c>
      <c r="C39" s="14">
        <v>34.6</v>
      </c>
      <c r="D39" s="15"/>
      <c r="E39" s="13">
        <v>-0.6</v>
      </c>
      <c r="F39" s="16">
        <v>-2.4</v>
      </c>
      <c r="G39" s="17"/>
      <c r="H39" s="38">
        <v>34.8</v>
      </c>
      <c r="I39" s="39">
        <v>-5.1</v>
      </c>
      <c r="J39" s="41">
        <v>34.6</v>
      </c>
      <c r="K39" s="14">
        <v>-2.4</v>
      </c>
    </row>
    <row r="40" ht="17" customHeight="1">
      <c r="A40" s="12">
        <v>44440</v>
      </c>
      <c r="B40" s="13">
        <v>31.9</v>
      </c>
      <c r="C40" s="14">
        <v>38.2</v>
      </c>
      <c r="D40" s="15"/>
      <c r="E40" s="13">
        <v>0.3</v>
      </c>
      <c r="F40" s="16">
        <v>0.6</v>
      </c>
      <c r="G40" s="17"/>
      <c r="H40" s="38">
        <v>38.2</v>
      </c>
      <c r="I40" s="39">
        <v>-3.6</v>
      </c>
      <c r="J40" s="41">
        <v>38.2</v>
      </c>
      <c r="K40" s="14">
        <v>0.6</v>
      </c>
    </row>
    <row r="41" ht="17" customHeight="1">
      <c r="A41" s="12">
        <v>44470</v>
      </c>
      <c r="B41" s="13">
        <v>36.3</v>
      </c>
      <c r="C41" s="14">
        <v>39.4</v>
      </c>
      <c r="D41" s="15"/>
      <c r="E41" s="13">
        <v>3.3</v>
      </c>
      <c r="F41" s="16">
        <v>2</v>
      </c>
      <c r="G41" s="17"/>
      <c r="H41" s="38">
        <v>41.1</v>
      </c>
      <c r="I41" s="39">
        <v>-1.3</v>
      </c>
      <c r="J41" s="41">
        <v>39.4</v>
      </c>
      <c r="K41" s="14">
        <v>2</v>
      </c>
    </row>
    <row r="42" ht="17" customHeight="1">
      <c r="A42" s="12">
        <v>44501</v>
      </c>
      <c r="B42" s="13">
        <v>40</v>
      </c>
      <c r="C42" s="14">
        <v>38.6</v>
      </c>
      <c r="D42" s="15"/>
      <c r="E42" s="13">
        <v>5.1</v>
      </c>
      <c r="F42" s="16">
        <v>4.2</v>
      </c>
      <c r="G42" s="17"/>
      <c r="H42" s="38">
        <v>46.3</v>
      </c>
      <c r="I42" s="39">
        <v>1.2</v>
      </c>
      <c r="J42" s="41">
        <v>41.1</v>
      </c>
      <c r="K42" s="14">
        <v>4.2</v>
      </c>
    </row>
    <row r="43" ht="17" customHeight="1">
      <c r="A43" s="12">
        <v>44531</v>
      </c>
      <c r="B43" s="13">
        <v>37.1</v>
      </c>
      <c r="C43" s="14">
        <v>43.3</v>
      </c>
      <c r="D43" s="15"/>
      <c r="E43" s="13">
        <v>8.9</v>
      </c>
      <c r="F43" s="16">
        <v>7.5</v>
      </c>
      <c r="G43" s="17"/>
      <c r="H43" s="38">
        <v>44.4</v>
      </c>
      <c r="I43" s="39">
        <v>6.2</v>
      </c>
      <c r="J43" s="41">
        <v>43.3</v>
      </c>
      <c r="K43" s="14">
        <v>7.5</v>
      </c>
    </row>
    <row r="44" ht="17" customHeight="1">
      <c r="A44" t="s" s="22">
        <v>5</v>
      </c>
      <c r="B44" s="23">
        <f>AVERAGE(B32:B43)</f>
        <v>34.4416666666667</v>
      </c>
      <c r="C44" s="23">
        <f>AVERAGE(C32:C43)</f>
        <v>36.2166666666667</v>
      </c>
      <c r="D44" s="24"/>
      <c r="E44" s="23">
        <f>AVERAGE(E32:E43)</f>
        <v>2.825</v>
      </c>
      <c r="F44" s="25">
        <f>AVERAGE(F32:F43)</f>
        <v>2.95833333333333</v>
      </c>
      <c r="G44" s="17"/>
      <c r="H44" s="42">
        <f>AVERAGE(H32:H43)</f>
        <v>37.825</v>
      </c>
      <c r="I44" s="43">
        <f>AVERAGE(I32:I43)</f>
        <v>0.716666666666667</v>
      </c>
      <c r="J44" s="44">
        <f>AVERAGE(J32:J43)</f>
        <v>36.425</v>
      </c>
      <c r="K44" s="45">
        <f>AVERAGE(K32:K43)</f>
        <v>2.86666666666667</v>
      </c>
    </row>
    <row r="45" ht="17" customHeight="1">
      <c r="A45" s="26"/>
      <c r="B45" s="21"/>
      <c r="C45" s="21"/>
      <c r="D45" s="24"/>
      <c r="E45" s="21"/>
      <c r="F45" s="27"/>
      <c r="G45" s="17"/>
      <c r="H45" s="18"/>
      <c r="I45" s="19"/>
      <c r="J45" s="20"/>
      <c r="K45" s="21"/>
    </row>
    <row r="46" ht="47" customHeight="1">
      <c r="A46" t="s" s="2">
        <v>16</v>
      </c>
      <c r="B46" t="s" s="3">
        <v>1</v>
      </c>
      <c r="C46" t="s" s="4">
        <v>17</v>
      </c>
      <c r="D46" s="28"/>
      <c r="E46" t="s" s="3">
        <v>3</v>
      </c>
      <c r="F46" t="s" s="6">
        <v>18</v>
      </c>
      <c r="G46" s="29"/>
      <c r="H46" s="30"/>
      <c r="I46" s="31"/>
      <c r="J46" s="32"/>
      <c r="K46" s="33"/>
    </row>
    <row r="47" ht="17" customHeight="1">
      <c r="A47" s="12">
        <v>44197</v>
      </c>
      <c r="B47" s="13">
        <v>46.1</v>
      </c>
      <c r="C47" s="14">
        <v>46.3</v>
      </c>
      <c r="D47" s="15"/>
      <c r="E47" s="13">
        <v>7.2</v>
      </c>
      <c r="F47" s="16">
        <v>8</v>
      </c>
      <c r="G47" s="17"/>
      <c r="H47" s="18"/>
      <c r="I47" s="19"/>
      <c r="J47" s="20"/>
      <c r="K47" s="21"/>
    </row>
    <row r="48" ht="17" customHeight="1">
      <c r="A48" s="12">
        <v>44228</v>
      </c>
      <c r="B48" s="13">
        <v>46.6</v>
      </c>
      <c r="C48" s="14">
        <v>45.5</v>
      </c>
      <c r="D48" s="15"/>
      <c r="E48" s="13">
        <v>5.6</v>
      </c>
      <c r="F48" s="16">
        <v>6.7</v>
      </c>
      <c r="G48" s="17"/>
      <c r="H48" s="18"/>
      <c r="I48" s="19"/>
      <c r="J48" s="20"/>
      <c r="K48" s="21"/>
    </row>
    <row r="49" ht="17" customHeight="1">
      <c r="A49" s="12">
        <v>44256</v>
      </c>
      <c r="B49" s="13">
        <v>45.5</v>
      </c>
      <c r="C49" s="14">
        <v>41.3</v>
      </c>
      <c r="D49" s="15"/>
      <c r="E49" s="13">
        <v>4.4</v>
      </c>
      <c r="F49" s="16">
        <v>6.3</v>
      </c>
      <c r="G49" s="17"/>
      <c r="H49" s="18"/>
      <c r="I49" s="19"/>
      <c r="J49" s="20"/>
      <c r="K49" s="21"/>
    </row>
    <row r="50" ht="17" customHeight="1">
      <c r="A50" s="12">
        <v>44287</v>
      </c>
      <c r="B50" s="13">
        <v>37.7</v>
      </c>
      <c r="C50" s="14">
        <v>36.8</v>
      </c>
      <c r="D50" s="15"/>
      <c r="E50" s="13">
        <v>1.1</v>
      </c>
      <c r="F50" s="16">
        <v>3.1</v>
      </c>
      <c r="G50" s="17"/>
      <c r="H50" s="18"/>
      <c r="I50" s="19"/>
      <c r="J50" s="20"/>
      <c r="K50" s="21"/>
    </row>
    <row r="51" ht="17" customHeight="1">
      <c r="A51" s="12">
        <v>44317</v>
      </c>
      <c r="B51" s="13">
        <v>31</v>
      </c>
      <c r="C51" s="14">
        <v>28.5</v>
      </c>
      <c r="D51" s="15"/>
      <c r="E51" s="13">
        <v>-0.8</v>
      </c>
      <c r="F51" s="16">
        <v>-0.6</v>
      </c>
      <c r="G51" s="17"/>
      <c r="H51" s="18"/>
      <c r="I51" s="19"/>
      <c r="J51" s="20"/>
      <c r="K51" s="21"/>
    </row>
    <row r="52" ht="17" customHeight="1">
      <c r="A52" s="12">
        <v>44348</v>
      </c>
      <c r="B52" s="13">
        <v>26.1</v>
      </c>
      <c r="C52" s="14">
        <v>26.1</v>
      </c>
      <c r="D52" s="15"/>
      <c r="E52" s="13">
        <v>-2.8</v>
      </c>
      <c r="F52" s="16">
        <v>-2.5</v>
      </c>
      <c r="G52" s="17"/>
      <c r="H52" s="18"/>
      <c r="I52" s="19"/>
      <c r="J52" s="20"/>
      <c r="K52" s="21"/>
    </row>
    <row r="53" ht="17" customHeight="1">
      <c r="A53" s="12">
        <v>44378</v>
      </c>
      <c r="B53" s="13">
        <v>26.7</v>
      </c>
      <c r="C53" s="14">
        <v>26.2</v>
      </c>
      <c r="D53" s="15"/>
      <c r="E53" s="13">
        <v>-1.9</v>
      </c>
      <c r="F53" s="16">
        <v>-2.9</v>
      </c>
      <c r="G53" s="17"/>
      <c r="H53" s="18"/>
      <c r="I53" s="19"/>
      <c r="J53" s="20"/>
      <c r="K53" s="21"/>
    </row>
    <row r="54" ht="17" customHeight="1">
      <c r="A54" s="12">
        <v>44409</v>
      </c>
      <c r="B54" s="13">
        <v>28.9</v>
      </c>
      <c r="C54" s="14">
        <v>31</v>
      </c>
      <c r="D54" s="15"/>
      <c r="E54" s="13">
        <v>-1.7</v>
      </c>
      <c r="F54" s="16">
        <v>-1.6</v>
      </c>
      <c r="G54" s="17"/>
      <c r="H54" s="18"/>
      <c r="I54" s="19"/>
      <c r="J54" s="20"/>
      <c r="K54" s="21"/>
    </row>
    <row r="55" ht="17" customHeight="1">
      <c r="A55" s="12">
        <v>44440</v>
      </c>
      <c r="B55" s="13">
        <v>34.4</v>
      </c>
      <c r="C55" s="14">
        <v>37</v>
      </c>
      <c r="D55" s="15"/>
      <c r="E55" s="13">
        <v>0.6</v>
      </c>
      <c r="F55" s="16">
        <v>-0.9</v>
      </c>
      <c r="G55" s="17"/>
      <c r="H55" s="18"/>
      <c r="I55" s="19"/>
      <c r="J55" s="20"/>
      <c r="K55" s="21"/>
    </row>
    <row r="56" ht="17" customHeight="1">
      <c r="A56" s="12">
        <v>44470</v>
      </c>
      <c r="B56" s="13">
        <v>39.9</v>
      </c>
      <c r="C56" s="14">
        <v>39</v>
      </c>
      <c r="D56" s="15"/>
      <c r="E56" s="13">
        <v>2.2</v>
      </c>
      <c r="F56" s="16">
        <v>1</v>
      </c>
      <c r="G56" s="17"/>
      <c r="H56" s="18"/>
      <c r="I56" s="19"/>
      <c r="J56" s="20"/>
      <c r="K56" s="21"/>
    </row>
    <row r="57" ht="17" customHeight="1">
      <c r="A57" s="12">
        <v>44501</v>
      </c>
      <c r="B57" s="13">
        <v>43.8</v>
      </c>
      <c r="C57" s="14">
        <v>44.7</v>
      </c>
      <c r="D57" s="15"/>
      <c r="E57" s="13">
        <v>4.4</v>
      </c>
      <c r="F57" s="16">
        <v>4.7</v>
      </c>
      <c r="G57" s="17"/>
      <c r="H57" s="18"/>
      <c r="I57" s="19"/>
      <c r="J57" s="20"/>
      <c r="K57" s="21"/>
    </row>
    <row r="58" ht="17" customHeight="1">
      <c r="A58" s="12">
        <v>44531</v>
      </c>
      <c r="B58" s="13">
        <v>46.6</v>
      </c>
      <c r="C58" s="14">
        <v>45.6</v>
      </c>
      <c r="D58" s="15"/>
      <c r="E58" s="13">
        <v>5.4</v>
      </c>
      <c r="F58" s="16">
        <v>7</v>
      </c>
      <c r="G58" s="17"/>
      <c r="H58" s="18"/>
      <c r="I58" s="19"/>
      <c r="J58" s="20"/>
      <c r="K58" s="21"/>
    </row>
    <row r="59" ht="17" customHeight="1">
      <c r="A59" t="s" s="22">
        <v>5</v>
      </c>
      <c r="B59" s="23">
        <f>AVERAGE(B47:B58)</f>
        <v>37.775</v>
      </c>
      <c r="C59" s="23">
        <f>AVERAGE(C47:C58)</f>
        <v>37.3333333333333</v>
      </c>
      <c r="D59" s="24"/>
      <c r="E59" s="23">
        <f>AVERAGE(E47:E58)</f>
        <v>1.975</v>
      </c>
      <c r="F59" s="25">
        <f>AVERAGE(F47:F58)</f>
        <v>2.35833333333333</v>
      </c>
      <c r="G59" s="17"/>
      <c r="H59" s="18"/>
      <c r="I59" s="19"/>
      <c r="J59" s="20"/>
      <c r="K59" s="21"/>
    </row>
    <row r="60" ht="17" customHeight="1">
      <c r="A60" s="26"/>
      <c r="B60" s="21"/>
      <c r="C60" s="21"/>
      <c r="D60" s="24"/>
      <c r="E60" s="21"/>
      <c r="F60" s="27"/>
      <c r="G60" s="17"/>
      <c r="H60" s="18"/>
      <c r="I60" s="19"/>
      <c r="J60" s="20"/>
      <c r="K60" s="21"/>
    </row>
    <row r="61" ht="47" customHeight="1">
      <c r="A61" t="s" s="2">
        <v>19</v>
      </c>
      <c r="B61" t="s" s="3">
        <v>1</v>
      </c>
      <c r="C61" t="s" s="4">
        <v>20</v>
      </c>
      <c r="D61" s="28"/>
      <c r="E61" t="s" s="3">
        <v>3</v>
      </c>
      <c r="F61" t="s" s="6">
        <v>21</v>
      </c>
      <c r="G61" s="29"/>
      <c r="H61" t="s" s="34">
        <v>22</v>
      </c>
      <c r="I61" t="s" s="35">
        <v>23</v>
      </c>
      <c r="J61" t="s" s="36">
        <v>24</v>
      </c>
      <c r="K61" t="s" s="37">
        <v>25</v>
      </c>
    </row>
    <row r="62" ht="17" customHeight="1">
      <c r="A62" s="12">
        <v>44197</v>
      </c>
      <c r="B62" s="13">
        <v>46.1</v>
      </c>
      <c r="C62" s="14">
        <v>45</v>
      </c>
      <c r="D62" s="15"/>
      <c r="E62" s="13">
        <v>4.9</v>
      </c>
      <c r="F62" s="16">
        <v>5.8</v>
      </c>
      <c r="G62" s="17"/>
      <c r="H62" s="38">
        <v>45</v>
      </c>
      <c r="I62" s="39">
        <v>5.7</v>
      </c>
      <c r="J62" s="41">
        <v>45</v>
      </c>
      <c r="K62" s="14">
        <v>5.8</v>
      </c>
    </row>
    <row r="63" ht="17" customHeight="1">
      <c r="A63" s="12">
        <v>44228</v>
      </c>
      <c r="B63" s="13">
        <v>45.5</v>
      </c>
      <c r="C63" s="14">
        <v>46.1</v>
      </c>
      <c r="D63" s="15"/>
      <c r="E63" s="13">
        <v>2.1</v>
      </c>
      <c r="F63" s="16">
        <v>6.3</v>
      </c>
      <c r="G63" s="17"/>
      <c r="H63" s="38">
        <v>46.1</v>
      </c>
      <c r="I63" s="39">
        <v>4.8</v>
      </c>
      <c r="J63" s="41">
        <v>46.1</v>
      </c>
      <c r="K63" s="14">
        <v>7.4</v>
      </c>
    </row>
    <row r="64" ht="17" customHeight="1">
      <c r="A64" s="12">
        <v>44256</v>
      </c>
      <c r="B64" s="13">
        <v>40.3</v>
      </c>
      <c r="C64" s="14">
        <v>39.5</v>
      </c>
      <c r="D64" s="15"/>
      <c r="E64" s="13">
        <v>3.2</v>
      </c>
      <c r="F64" s="16">
        <v>3.4</v>
      </c>
      <c r="G64" s="17"/>
      <c r="H64" s="38">
        <v>40.7</v>
      </c>
      <c r="I64" s="39">
        <v>1.5</v>
      </c>
      <c r="J64" s="41">
        <v>39.5</v>
      </c>
      <c r="K64" s="14">
        <v>3.4</v>
      </c>
    </row>
    <row r="65" ht="17" customHeight="1">
      <c r="A65" s="12">
        <v>44287</v>
      </c>
      <c r="B65" s="13">
        <v>36.6</v>
      </c>
      <c r="C65" s="14">
        <v>34.4</v>
      </c>
      <c r="D65" s="15"/>
      <c r="E65" s="13">
        <v>-1.1</v>
      </c>
      <c r="F65" s="16">
        <v>-2.2</v>
      </c>
      <c r="G65" s="17"/>
      <c r="H65" s="38">
        <v>35.3</v>
      </c>
      <c r="I65" s="39">
        <v>-2.2</v>
      </c>
      <c r="J65" s="41">
        <v>34.4</v>
      </c>
      <c r="K65" s="14">
        <v>-2.2</v>
      </c>
    </row>
    <row r="66" ht="17" customHeight="1">
      <c r="A66" s="12">
        <v>44317</v>
      </c>
      <c r="B66" s="13">
        <v>32.7</v>
      </c>
      <c r="C66" s="14">
        <v>28.6</v>
      </c>
      <c r="D66" s="15"/>
      <c r="E66" s="13">
        <v>-4.8</v>
      </c>
      <c r="F66" s="16">
        <v>-4</v>
      </c>
      <c r="G66" s="17"/>
      <c r="H66" s="38">
        <v>30.1</v>
      </c>
      <c r="I66" s="39">
        <v>-4</v>
      </c>
      <c r="J66" s="41">
        <v>28.6</v>
      </c>
      <c r="K66" s="14">
        <v>-4</v>
      </c>
    </row>
    <row r="67" ht="17" customHeight="1">
      <c r="A67" s="12">
        <v>44348</v>
      </c>
      <c r="B67" s="13">
        <v>26.6</v>
      </c>
      <c r="C67" s="14">
        <v>24.1</v>
      </c>
      <c r="D67" s="15"/>
      <c r="E67" s="13">
        <v>-6.7</v>
      </c>
      <c r="F67" s="16">
        <v>-4.9</v>
      </c>
      <c r="G67" s="17"/>
      <c r="H67" s="38">
        <v>25</v>
      </c>
      <c r="I67" s="39">
        <v>-6.6</v>
      </c>
      <c r="J67" s="41">
        <v>24.1</v>
      </c>
      <c r="K67" s="14">
        <v>-4.9</v>
      </c>
    </row>
    <row r="68" ht="17" customHeight="1">
      <c r="A68" s="12">
        <v>44378</v>
      </c>
      <c r="B68" s="13">
        <v>25.4</v>
      </c>
      <c r="C68" s="14">
        <v>23.1</v>
      </c>
      <c r="D68" s="15"/>
      <c r="E68" s="13">
        <v>-8.4</v>
      </c>
      <c r="F68" s="16">
        <v>-6</v>
      </c>
      <c r="G68" s="17"/>
      <c r="H68" s="38">
        <v>23.6</v>
      </c>
      <c r="I68" s="39">
        <v>-7.4</v>
      </c>
      <c r="J68" s="41">
        <v>23.1</v>
      </c>
      <c r="K68" s="14">
        <v>-6</v>
      </c>
    </row>
    <row r="69" ht="17" customHeight="1">
      <c r="A69" s="12">
        <v>44409</v>
      </c>
      <c r="B69" s="13">
        <v>30.6</v>
      </c>
      <c r="C69" s="14">
        <v>28.3</v>
      </c>
      <c r="D69" s="15"/>
      <c r="E69" s="13">
        <v>-7.8</v>
      </c>
      <c r="F69" s="16">
        <v>-4.9</v>
      </c>
      <c r="G69" s="17"/>
      <c r="H69" s="38">
        <v>28.8</v>
      </c>
      <c r="I69" s="39">
        <v>-5.1</v>
      </c>
      <c r="J69" s="41">
        <v>28.8</v>
      </c>
      <c r="K69" s="14">
        <v>-4.9</v>
      </c>
    </row>
    <row r="70" ht="17" customHeight="1">
      <c r="A70" s="12">
        <v>44440</v>
      </c>
      <c r="B70" s="13">
        <v>33.8</v>
      </c>
      <c r="C70" s="14">
        <v>35.5</v>
      </c>
      <c r="D70" s="15"/>
      <c r="E70" s="13">
        <v>-6.2</v>
      </c>
      <c r="F70" s="16">
        <v>-3.2</v>
      </c>
      <c r="G70" s="17"/>
      <c r="H70" s="38">
        <v>35.5</v>
      </c>
      <c r="I70" s="39">
        <v>-4.2</v>
      </c>
      <c r="J70" s="41">
        <v>35.5</v>
      </c>
      <c r="K70" s="14">
        <v>-3.2</v>
      </c>
    </row>
    <row r="71" ht="17" customHeight="1">
      <c r="A71" s="12">
        <v>44470</v>
      </c>
      <c r="B71" s="13">
        <v>40.5</v>
      </c>
      <c r="C71" s="14">
        <v>38.1</v>
      </c>
      <c r="D71" s="15"/>
      <c r="E71" s="13">
        <v>-2.3</v>
      </c>
      <c r="F71" s="16">
        <v>-0.4</v>
      </c>
      <c r="G71" s="17"/>
      <c r="H71" s="38">
        <v>39.9</v>
      </c>
      <c r="I71" s="39">
        <v>-2</v>
      </c>
      <c r="J71" s="41">
        <v>38.1</v>
      </c>
      <c r="K71" s="14">
        <v>-0.4</v>
      </c>
    </row>
    <row r="72" ht="17" customHeight="1">
      <c r="A72" s="12">
        <v>44501</v>
      </c>
      <c r="B72" s="13">
        <v>43.3</v>
      </c>
      <c r="C72" s="14">
        <v>44.3</v>
      </c>
      <c r="D72" s="15"/>
      <c r="E72" s="13">
        <v>-0.6</v>
      </c>
      <c r="F72" s="16">
        <v>2</v>
      </c>
      <c r="G72" s="17"/>
      <c r="H72" s="38">
        <v>44.3</v>
      </c>
      <c r="I72" s="39">
        <v>-0.2</v>
      </c>
      <c r="J72" s="41">
        <v>44.3</v>
      </c>
      <c r="K72" s="14">
        <v>2</v>
      </c>
    </row>
    <row r="73" ht="17" customHeight="1">
      <c r="A73" s="12">
        <v>44531</v>
      </c>
      <c r="B73" s="13">
        <v>46.3</v>
      </c>
      <c r="C73" s="14">
        <v>44.9</v>
      </c>
      <c r="D73" s="15"/>
      <c r="E73" s="13">
        <v>3.3</v>
      </c>
      <c r="F73" s="16">
        <v>4.5</v>
      </c>
      <c r="G73" s="17"/>
      <c r="H73" s="38">
        <v>44.9</v>
      </c>
      <c r="I73" s="39">
        <v>1.8</v>
      </c>
      <c r="J73" s="41">
        <v>44.9</v>
      </c>
      <c r="K73" s="14">
        <v>5</v>
      </c>
    </row>
    <row r="74" ht="17" customHeight="1">
      <c r="A74" t="s" s="22">
        <v>5</v>
      </c>
      <c r="B74" s="23">
        <f>AVERAGE(B62:B73)</f>
        <v>37.3083333333333</v>
      </c>
      <c r="C74" s="23">
        <f>AVERAGE(C62:C73)</f>
        <v>35.9916666666667</v>
      </c>
      <c r="D74" s="24"/>
      <c r="E74" s="23">
        <f>AVERAGE(E62:E73)</f>
        <v>-2.03333333333333</v>
      </c>
      <c r="F74" s="25">
        <f>AVERAGE(F62:F73)</f>
        <v>-0.3</v>
      </c>
      <c r="G74" s="17"/>
      <c r="H74" s="42">
        <f>AVERAGE(H62:H73)</f>
        <v>36.6</v>
      </c>
      <c r="I74" s="43">
        <f>AVERAGE(I62:I73)</f>
        <v>-1.49166666666667</v>
      </c>
      <c r="J74" s="44">
        <f>AVERAGE(J62:J73)</f>
        <v>36.0333333333333</v>
      </c>
      <c r="K74" s="45">
        <f>AVERAGE(K62:K73)</f>
        <v>-0.166666666666667</v>
      </c>
    </row>
    <row r="75" ht="17" customHeight="1">
      <c r="A75" s="26"/>
      <c r="B75" s="21"/>
      <c r="C75" s="21"/>
      <c r="D75" s="24"/>
      <c r="E75" s="21"/>
      <c r="F75" s="27"/>
      <c r="G75" s="17"/>
      <c r="H75" s="18"/>
      <c r="I75" s="19"/>
      <c r="J75" s="20"/>
      <c r="K75" s="21"/>
    </row>
    <row r="76" ht="47" customHeight="1">
      <c r="A76" t="s" s="2">
        <v>26</v>
      </c>
      <c r="B76" t="s" s="3">
        <v>1</v>
      </c>
      <c r="C76" t="s" s="4">
        <v>27</v>
      </c>
      <c r="D76" s="28"/>
      <c r="E76" t="s" s="3">
        <v>3</v>
      </c>
      <c r="F76" t="s" s="6">
        <v>28</v>
      </c>
      <c r="G76" s="29"/>
      <c r="H76" s="30"/>
      <c r="I76" s="31"/>
      <c r="J76" s="32"/>
      <c r="K76" s="33"/>
    </row>
    <row r="77" ht="17" customHeight="1">
      <c r="A77" s="12">
        <v>44197</v>
      </c>
      <c r="B77" s="13">
        <v>44.4</v>
      </c>
      <c r="C77" s="14">
        <v>42.5</v>
      </c>
      <c r="D77" s="15"/>
      <c r="E77" s="13">
        <v>12.5</v>
      </c>
      <c r="F77" s="16">
        <v>12</v>
      </c>
      <c r="G77" s="17"/>
      <c r="H77" s="18"/>
      <c r="I77" s="19"/>
      <c r="J77" s="20"/>
      <c r="K77" s="21"/>
    </row>
    <row r="78" ht="17" customHeight="1">
      <c r="A78" s="12">
        <v>44228</v>
      </c>
      <c r="B78" s="13">
        <v>40.7</v>
      </c>
      <c r="C78" s="14">
        <v>40.9</v>
      </c>
      <c r="D78" s="15"/>
      <c r="E78" s="13">
        <v>12.2</v>
      </c>
      <c r="F78" s="16">
        <v>10.3</v>
      </c>
      <c r="G78" s="17"/>
      <c r="H78" s="18"/>
      <c r="I78" s="19"/>
      <c r="J78" s="20"/>
      <c r="K78" s="21"/>
    </row>
    <row r="79" ht="17" customHeight="1">
      <c r="A79" s="12">
        <v>44256</v>
      </c>
      <c r="B79" s="13">
        <v>38.6</v>
      </c>
      <c r="C79" s="14">
        <v>39</v>
      </c>
      <c r="D79" s="15"/>
      <c r="E79" s="13">
        <v>10</v>
      </c>
      <c r="F79" s="16">
        <v>11.1</v>
      </c>
      <c r="G79" s="17"/>
      <c r="H79" s="18"/>
      <c r="I79" s="19"/>
      <c r="J79" s="20"/>
      <c r="K79" s="21"/>
    </row>
    <row r="80" ht="17" customHeight="1">
      <c r="A80" s="12">
        <v>44287</v>
      </c>
      <c r="B80" s="13">
        <v>34.9</v>
      </c>
      <c r="C80" s="14">
        <v>36.8</v>
      </c>
      <c r="D80" s="15"/>
      <c r="E80" s="13">
        <v>5.6</v>
      </c>
      <c r="F80" s="16">
        <v>7.4</v>
      </c>
      <c r="G80" s="17"/>
      <c r="H80" s="18"/>
      <c r="I80" s="19"/>
      <c r="J80" s="20"/>
      <c r="K80" s="21"/>
    </row>
    <row r="81" ht="17" customHeight="1">
      <c r="A81" s="12">
        <v>44317</v>
      </c>
      <c r="B81" s="13">
        <v>29.4</v>
      </c>
      <c r="C81" s="14">
        <v>28.5</v>
      </c>
      <c r="D81" s="15"/>
      <c r="E81" s="13">
        <v>5</v>
      </c>
      <c r="F81" s="16">
        <v>4.7</v>
      </c>
      <c r="G81" s="17"/>
      <c r="H81" s="18"/>
      <c r="I81" s="19"/>
      <c r="J81" s="20"/>
      <c r="K81" s="21"/>
    </row>
    <row r="82" ht="17" customHeight="1">
      <c r="A82" s="12">
        <v>44348</v>
      </c>
      <c r="B82" s="13">
        <v>26.7</v>
      </c>
      <c r="C82" s="14">
        <v>26.1</v>
      </c>
      <c r="D82" s="15"/>
      <c r="E82" s="13">
        <v>3.3</v>
      </c>
      <c r="F82" s="16">
        <v>3</v>
      </c>
      <c r="G82" s="17"/>
      <c r="H82" s="18"/>
      <c r="I82" s="19"/>
      <c r="J82" s="20"/>
      <c r="K82" s="21"/>
    </row>
    <row r="83" ht="17" customHeight="1">
      <c r="A83" s="12">
        <v>44378</v>
      </c>
      <c r="B83" s="13">
        <v>26.3</v>
      </c>
      <c r="C83" s="14">
        <v>26.3</v>
      </c>
      <c r="D83" s="15"/>
      <c r="E83" s="13">
        <v>3.1</v>
      </c>
      <c r="F83" s="16">
        <v>1.8</v>
      </c>
      <c r="G83" s="17"/>
      <c r="H83" s="18"/>
      <c r="I83" s="19"/>
      <c r="J83" s="20"/>
      <c r="K83" s="21"/>
    </row>
    <row r="84" ht="17" customHeight="1">
      <c r="A84" s="12">
        <v>44409</v>
      </c>
      <c r="B84" s="13">
        <v>31.3</v>
      </c>
      <c r="C84" s="14">
        <v>29.9</v>
      </c>
      <c r="D84" s="15"/>
      <c r="E84" s="13">
        <v>2.8</v>
      </c>
      <c r="F84" s="16">
        <v>3.3</v>
      </c>
      <c r="G84" s="17"/>
      <c r="H84" s="18"/>
      <c r="I84" s="19"/>
      <c r="J84" s="20"/>
      <c r="K84" s="21"/>
    </row>
    <row r="85" ht="17" customHeight="1">
      <c r="A85" s="12">
        <v>44440</v>
      </c>
      <c r="B85" s="13">
        <v>35.8</v>
      </c>
      <c r="C85" s="14">
        <v>34.4</v>
      </c>
      <c r="D85" s="15"/>
      <c r="E85" s="13">
        <v>3.9</v>
      </c>
      <c r="F85" s="16">
        <v>5</v>
      </c>
      <c r="G85" s="17"/>
      <c r="H85" s="18"/>
      <c r="I85" s="19"/>
      <c r="J85" s="20"/>
      <c r="K85" s="21"/>
    </row>
    <row r="86" ht="17" customHeight="1">
      <c r="A86" s="12">
        <v>44470</v>
      </c>
      <c r="B86" s="13">
        <v>37.8</v>
      </c>
      <c r="C86" s="14">
        <v>36.7</v>
      </c>
      <c r="D86" s="15"/>
      <c r="E86" s="13">
        <v>5.6</v>
      </c>
      <c r="F86" s="16">
        <v>6.5</v>
      </c>
      <c r="G86" s="17"/>
      <c r="H86" s="18"/>
      <c r="I86" s="19"/>
      <c r="J86" s="20"/>
      <c r="K86" s="21"/>
    </row>
    <row r="87" ht="17" customHeight="1">
      <c r="A87" s="12">
        <v>44501</v>
      </c>
      <c r="B87" s="13">
        <v>40.6</v>
      </c>
      <c r="C87" s="14">
        <v>41</v>
      </c>
      <c r="D87" s="15"/>
      <c r="E87" s="13">
        <v>8.800000000000001</v>
      </c>
      <c r="F87" s="16">
        <v>7.2</v>
      </c>
      <c r="G87" s="17"/>
      <c r="H87" s="18"/>
      <c r="I87" s="19"/>
      <c r="J87" s="20"/>
      <c r="K87" s="21"/>
    </row>
    <row r="88" ht="17" customHeight="1">
      <c r="A88" s="12">
        <v>44531</v>
      </c>
      <c r="B88" s="13">
        <v>42.2</v>
      </c>
      <c r="C88" s="14">
        <v>42</v>
      </c>
      <c r="D88" s="15"/>
      <c r="E88" s="13">
        <v>9.4</v>
      </c>
      <c r="F88" s="16">
        <v>11</v>
      </c>
      <c r="G88" s="17"/>
      <c r="H88" s="18"/>
      <c r="I88" s="19"/>
      <c r="J88" s="20"/>
      <c r="K88" s="21"/>
    </row>
    <row r="89" ht="17" customHeight="1">
      <c r="A89" t="s" s="22">
        <v>5</v>
      </c>
      <c r="B89" s="23">
        <f>AVERAGE(B77:B88)</f>
        <v>35.725</v>
      </c>
      <c r="C89" s="23">
        <f>AVERAGE(C77:C88)</f>
        <v>35.3416666666667</v>
      </c>
      <c r="D89" s="24"/>
      <c r="E89" s="23">
        <f>AVERAGE(E77:E88)</f>
        <v>6.85</v>
      </c>
      <c r="F89" s="25">
        <f>AVERAGE(F77:F88)</f>
        <v>6.94166666666667</v>
      </c>
      <c r="G89" s="17"/>
      <c r="H89" s="18"/>
      <c r="I89" s="19"/>
      <c r="J89" s="20"/>
      <c r="K89" s="21"/>
    </row>
    <row r="90" ht="17" customHeight="1">
      <c r="A90" s="26"/>
      <c r="B90" s="21"/>
      <c r="C90" s="21"/>
      <c r="D90" s="24"/>
      <c r="E90" s="21"/>
      <c r="F90" s="27"/>
      <c r="G90" s="17"/>
      <c r="H90" s="18"/>
      <c r="I90" s="19"/>
      <c r="J90" s="20"/>
      <c r="K90" s="21"/>
    </row>
    <row r="91" ht="47" customHeight="1">
      <c r="A91" t="s" s="2">
        <v>29</v>
      </c>
      <c r="B91" t="s" s="3">
        <v>1</v>
      </c>
      <c r="C91" t="s" s="4">
        <v>30</v>
      </c>
      <c r="D91" s="28"/>
      <c r="E91" t="s" s="3">
        <v>3</v>
      </c>
      <c r="F91" t="s" s="6">
        <v>31</v>
      </c>
      <c r="G91" s="29"/>
      <c r="H91" t="s" s="34">
        <v>12</v>
      </c>
      <c r="I91" t="s" s="35">
        <v>13</v>
      </c>
      <c r="J91" t="s" s="36">
        <v>12</v>
      </c>
      <c r="K91" t="s" s="37">
        <v>13</v>
      </c>
    </row>
    <row r="92" ht="17" customHeight="1">
      <c r="A92" s="12">
        <v>44197</v>
      </c>
      <c r="B92" s="13">
        <v>44.9</v>
      </c>
      <c r="C92" s="14">
        <v>41</v>
      </c>
      <c r="D92" s="15"/>
      <c r="E92" s="13">
        <v>2.8</v>
      </c>
      <c r="F92" s="16">
        <v>1.8</v>
      </c>
      <c r="G92" s="17"/>
      <c r="H92" s="38">
        <v>41.1</v>
      </c>
      <c r="I92" s="39">
        <v>1.8</v>
      </c>
      <c r="J92" s="41">
        <v>41.1</v>
      </c>
      <c r="K92" s="14">
        <v>1.8</v>
      </c>
    </row>
    <row r="93" ht="17" customHeight="1">
      <c r="A93" s="12">
        <v>44228</v>
      </c>
      <c r="B93" s="13">
        <v>41.3</v>
      </c>
      <c r="C93" s="14">
        <v>41.5</v>
      </c>
      <c r="D93" s="15"/>
      <c r="E93" s="13">
        <v>1.7</v>
      </c>
      <c r="F93" s="16">
        <v>2.8</v>
      </c>
      <c r="G93" s="17"/>
      <c r="H93" s="38">
        <v>41.5</v>
      </c>
      <c r="I93" s="39">
        <v>2.1</v>
      </c>
      <c r="J93" s="41">
        <v>41.5</v>
      </c>
      <c r="K93" s="14">
        <v>2.1</v>
      </c>
    </row>
    <row r="94" ht="17" customHeight="1">
      <c r="A94" s="12">
        <v>44256</v>
      </c>
      <c r="B94" s="13">
        <v>37.9</v>
      </c>
      <c r="C94" s="14">
        <v>35.3</v>
      </c>
      <c r="D94" s="15"/>
      <c r="E94" s="13">
        <v>-1.1</v>
      </c>
      <c r="F94" s="16">
        <v>-2.2</v>
      </c>
      <c r="G94" s="17"/>
      <c r="H94" s="38">
        <v>37.3</v>
      </c>
      <c r="I94" s="39">
        <v>-3.2</v>
      </c>
      <c r="J94" s="41">
        <v>37.3</v>
      </c>
      <c r="K94" s="14">
        <v>-3.2</v>
      </c>
    </row>
    <row r="95" ht="17" customHeight="1">
      <c r="A95" s="12">
        <v>44287</v>
      </c>
      <c r="B95" s="13">
        <v>32.2</v>
      </c>
      <c r="C95" s="14">
        <v>32</v>
      </c>
      <c r="D95" s="15"/>
      <c r="E95" s="13">
        <v>-5.6</v>
      </c>
      <c r="F95" s="16">
        <v>-5</v>
      </c>
      <c r="G95" s="17"/>
      <c r="H95" s="38">
        <v>31.9</v>
      </c>
      <c r="I95" s="39">
        <v>-5.1</v>
      </c>
      <c r="J95" s="41">
        <v>31.9</v>
      </c>
      <c r="K95" s="14">
        <v>-5.1</v>
      </c>
    </row>
    <row r="96" ht="17" customHeight="1">
      <c r="A96" s="12">
        <v>44317</v>
      </c>
      <c r="B96" s="13">
        <v>26.7</v>
      </c>
      <c r="C96" s="14">
        <v>24.2</v>
      </c>
      <c r="D96" s="15"/>
      <c r="E96" s="13">
        <v>-6.7</v>
      </c>
      <c r="F96" s="16">
        <v>-6.2</v>
      </c>
      <c r="G96" s="17"/>
      <c r="H96" s="38">
        <v>25.2</v>
      </c>
      <c r="I96" s="39">
        <v>-8.5</v>
      </c>
      <c r="J96" s="41">
        <v>25.2</v>
      </c>
      <c r="K96" s="14">
        <v>-8.5</v>
      </c>
    </row>
    <row r="97" ht="17" customHeight="1">
      <c r="A97" s="12">
        <v>44348</v>
      </c>
      <c r="B97" s="13">
        <v>21.7</v>
      </c>
      <c r="C97" s="14">
        <v>20.5</v>
      </c>
      <c r="D97" s="15"/>
      <c r="E97" s="13">
        <v>-9.1</v>
      </c>
      <c r="F97" s="16">
        <v>-8.199999999999999</v>
      </c>
      <c r="G97" s="17"/>
      <c r="H97" s="38">
        <v>20.3</v>
      </c>
      <c r="I97" s="39">
        <v>-11.5</v>
      </c>
      <c r="J97" s="41">
        <v>20.3</v>
      </c>
      <c r="K97" s="14">
        <v>-11.5</v>
      </c>
    </row>
    <row r="98" ht="17" customHeight="1">
      <c r="A98" s="12">
        <v>44378</v>
      </c>
      <c r="B98" s="13">
        <v>21.1</v>
      </c>
      <c r="C98" s="14">
        <v>20.5</v>
      </c>
      <c r="D98" s="15"/>
      <c r="E98" s="13">
        <v>-10.6</v>
      </c>
      <c r="F98" s="16">
        <v>-8.9</v>
      </c>
      <c r="G98" s="17"/>
      <c r="H98" s="38">
        <v>20.1</v>
      </c>
      <c r="I98" s="39">
        <v>-10.7</v>
      </c>
      <c r="J98" s="41">
        <v>20.1</v>
      </c>
      <c r="K98" s="14">
        <v>-10.7</v>
      </c>
    </row>
    <row r="99" ht="17" customHeight="1">
      <c r="A99" s="12">
        <v>44409</v>
      </c>
      <c r="B99" s="13">
        <v>24.7</v>
      </c>
      <c r="C99" s="14">
        <v>23.5</v>
      </c>
      <c r="D99" s="15"/>
      <c r="E99" s="13">
        <v>-7.4</v>
      </c>
      <c r="F99" s="16">
        <v>-7.5</v>
      </c>
      <c r="G99" s="17"/>
      <c r="H99" s="38">
        <v>24.9</v>
      </c>
      <c r="I99" s="39">
        <v>-9.199999999999999</v>
      </c>
      <c r="J99" s="41">
        <v>24.9</v>
      </c>
      <c r="K99" s="14">
        <v>-9.199999999999999</v>
      </c>
    </row>
    <row r="100" ht="17" customHeight="1">
      <c r="A100" s="12">
        <v>44440</v>
      </c>
      <c r="B100" s="13">
        <v>30</v>
      </c>
      <c r="C100" s="14">
        <v>31.2</v>
      </c>
      <c r="D100" s="15"/>
      <c r="E100" s="13">
        <v>-6.1</v>
      </c>
      <c r="F100" s="16">
        <v>-5.5</v>
      </c>
      <c r="G100" s="17"/>
      <c r="H100" s="38">
        <v>31.2</v>
      </c>
      <c r="I100" s="39">
        <v>-7.6</v>
      </c>
      <c r="J100" s="41">
        <v>31.2</v>
      </c>
      <c r="K100" s="14">
        <v>-7.6</v>
      </c>
    </row>
    <row r="101" ht="17" customHeight="1">
      <c r="A101" s="12">
        <v>44470</v>
      </c>
      <c r="B101" s="13">
        <v>35.6</v>
      </c>
      <c r="C101" s="14">
        <v>34.1</v>
      </c>
      <c r="D101" s="15"/>
      <c r="E101" s="13">
        <v>-3.9</v>
      </c>
      <c r="F101" s="16">
        <v>-3</v>
      </c>
      <c r="G101" s="17"/>
      <c r="H101" s="38">
        <v>34.8</v>
      </c>
      <c r="I101" s="39">
        <v>-5.2</v>
      </c>
      <c r="J101" s="41">
        <v>34.8</v>
      </c>
      <c r="K101" s="14">
        <v>-5.2</v>
      </c>
    </row>
    <row r="102" ht="17" customHeight="1">
      <c r="A102" s="12">
        <v>44501</v>
      </c>
      <c r="B102" s="13">
        <v>39.7</v>
      </c>
      <c r="C102" s="14">
        <v>39.7</v>
      </c>
      <c r="D102" s="15"/>
      <c r="E102" s="13">
        <v>-0.6</v>
      </c>
      <c r="F102" s="16">
        <v>-1</v>
      </c>
      <c r="G102" s="17"/>
      <c r="H102" s="38">
        <v>39.7</v>
      </c>
      <c r="I102" s="39">
        <v>-3.2</v>
      </c>
      <c r="J102" s="41">
        <v>39.7</v>
      </c>
      <c r="K102" s="14">
        <v>-3.2</v>
      </c>
    </row>
    <row r="103" ht="17" customHeight="1">
      <c r="A103" s="12">
        <v>44531</v>
      </c>
      <c r="B103" s="13">
        <v>42.1</v>
      </c>
      <c r="C103" s="14">
        <v>40.3</v>
      </c>
      <c r="D103" s="15"/>
      <c r="E103" s="13">
        <v>1.7</v>
      </c>
      <c r="F103" s="16">
        <v>0</v>
      </c>
      <c r="G103" s="17"/>
      <c r="H103" s="38">
        <v>40.3</v>
      </c>
      <c r="I103" s="39">
        <v>-0.7</v>
      </c>
      <c r="J103" s="41">
        <v>40.3</v>
      </c>
      <c r="K103" s="14">
        <v>-0.7</v>
      </c>
    </row>
    <row r="104" ht="17" customHeight="1">
      <c r="A104" t="s" s="22">
        <v>5</v>
      </c>
      <c r="B104" s="23">
        <f>AVERAGE(B92:B103)</f>
        <v>33.1583333333333</v>
      </c>
      <c r="C104" s="23">
        <f>AVERAGE(C92:C103)</f>
        <v>31.9833333333333</v>
      </c>
      <c r="D104" s="24"/>
      <c r="E104" s="23">
        <f>AVERAGE(E92:E103)</f>
        <v>-3.74166666666667</v>
      </c>
      <c r="F104" s="25">
        <f>AVERAGE(F92:F103)</f>
        <v>-3.575</v>
      </c>
      <c r="G104" s="17"/>
      <c r="H104" s="42">
        <f>AVERAGE(H92:H103)</f>
        <v>32.3583333333333</v>
      </c>
      <c r="I104" s="43">
        <f>AVERAGE(I92:I103)</f>
        <v>-5.08333333333333</v>
      </c>
      <c r="J104" s="44">
        <f>AVERAGE(J92:J103)</f>
        <v>32.3583333333333</v>
      </c>
      <c r="K104" s="45">
        <f>AVERAGE(K92:K103)</f>
        <v>-5.08333333333333</v>
      </c>
    </row>
    <row r="105" ht="17" customHeight="1">
      <c r="A105" s="26"/>
      <c r="B105" s="21"/>
      <c r="C105" s="21"/>
      <c r="D105" s="24"/>
      <c r="E105" s="21"/>
      <c r="F105" s="27"/>
      <c r="G105" s="17"/>
      <c r="H105" s="18"/>
      <c r="I105" s="19"/>
      <c r="J105" s="20"/>
      <c r="K105" s="21"/>
    </row>
    <row r="106" ht="47" customHeight="1">
      <c r="A106" t="s" s="2">
        <v>32</v>
      </c>
      <c r="B106" t="s" s="3">
        <v>1</v>
      </c>
      <c r="C106" t="s" s="4">
        <v>33</v>
      </c>
      <c r="D106" s="28"/>
      <c r="E106" t="s" s="3">
        <v>3</v>
      </c>
      <c r="F106" t="s" s="6">
        <v>34</v>
      </c>
      <c r="G106" s="29"/>
      <c r="H106" s="30"/>
      <c r="I106" s="31"/>
      <c r="J106" s="32"/>
      <c r="K106" s="33"/>
    </row>
    <row r="107" ht="17" customHeight="1">
      <c r="A107" s="12">
        <v>44197</v>
      </c>
      <c r="B107" s="13">
        <v>42.8</v>
      </c>
      <c r="C107" s="14">
        <v>42.1</v>
      </c>
      <c r="D107" s="15"/>
      <c r="E107" s="13">
        <v>6.1</v>
      </c>
      <c r="F107" s="16">
        <v>13.1</v>
      </c>
      <c r="G107" s="17"/>
      <c r="H107" s="18"/>
      <c r="I107" s="19"/>
      <c r="J107" s="20"/>
      <c r="K107" s="21"/>
    </row>
    <row r="108" ht="17" customHeight="1">
      <c r="A108" s="12">
        <v>44228</v>
      </c>
      <c r="B108" s="13">
        <v>37.8</v>
      </c>
      <c r="C108" s="14">
        <v>38.3</v>
      </c>
      <c r="D108" s="15"/>
      <c r="E108" s="13">
        <v>10</v>
      </c>
      <c r="F108" s="16">
        <v>12.6</v>
      </c>
      <c r="G108" s="17"/>
      <c r="H108" s="18"/>
      <c r="I108" s="19"/>
      <c r="J108" s="20"/>
      <c r="K108" s="21"/>
    </row>
    <row r="109" ht="17" customHeight="1">
      <c r="A109" s="12">
        <v>44256</v>
      </c>
      <c r="B109" s="13">
        <v>36.7</v>
      </c>
      <c r="C109" s="14">
        <v>37.4</v>
      </c>
      <c r="D109" s="15"/>
      <c r="E109" s="13">
        <v>7.8</v>
      </c>
      <c r="F109" s="16">
        <v>11.9</v>
      </c>
      <c r="G109" s="17"/>
      <c r="H109" s="18"/>
      <c r="I109" s="19"/>
      <c r="J109" s="20"/>
      <c r="K109" s="21"/>
    </row>
    <row r="110" ht="17" customHeight="1">
      <c r="A110" s="12">
        <v>44287</v>
      </c>
      <c r="B110" s="13">
        <v>31.7</v>
      </c>
      <c r="C110" s="14">
        <v>32.3</v>
      </c>
      <c r="D110" s="15"/>
      <c r="E110" s="13">
        <v>5.6</v>
      </c>
      <c r="F110" s="16">
        <v>9.1</v>
      </c>
      <c r="G110" s="17"/>
      <c r="H110" s="18"/>
      <c r="I110" s="19"/>
      <c r="J110" s="20"/>
      <c r="K110" s="21"/>
    </row>
    <row r="111" ht="17" customHeight="1">
      <c r="A111" s="12">
        <v>44317</v>
      </c>
      <c r="B111" s="13">
        <v>28.3</v>
      </c>
      <c r="C111" s="14">
        <v>26.1</v>
      </c>
      <c r="D111" s="15"/>
      <c r="E111" s="13">
        <v>3.9</v>
      </c>
      <c r="F111" s="16">
        <v>8</v>
      </c>
      <c r="G111" s="17"/>
      <c r="H111" s="18"/>
      <c r="I111" s="19"/>
      <c r="J111" s="20"/>
      <c r="K111" s="21"/>
    </row>
    <row r="112" ht="17" customHeight="1">
      <c r="A112" s="12">
        <v>44348</v>
      </c>
      <c r="B112" s="13">
        <v>25</v>
      </c>
      <c r="C112" s="14">
        <v>23.2</v>
      </c>
      <c r="D112" s="15"/>
      <c r="E112" s="13">
        <v>2.8</v>
      </c>
      <c r="F112" s="16">
        <v>5.8</v>
      </c>
      <c r="G112" s="17"/>
      <c r="H112" s="18"/>
      <c r="I112" s="19"/>
      <c r="J112" s="20"/>
      <c r="K112" s="21"/>
    </row>
    <row r="113" ht="17" customHeight="1">
      <c r="A113" s="12">
        <v>44378</v>
      </c>
      <c r="B113" s="13">
        <v>23.9</v>
      </c>
      <c r="C113" s="14">
        <v>25.4</v>
      </c>
      <c r="D113" s="15"/>
      <c r="E113" s="13">
        <v>0.6</v>
      </c>
      <c r="F113" s="16">
        <v>5.1</v>
      </c>
      <c r="G113" s="17"/>
      <c r="H113" s="18"/>
      <c r="I113" s="19"/>
      <c r="J113" s="20"/>
      <c r="K113" s="21"/>
    </row>
    <row r="114" ht="17" customHeight="1">
      <c r="A114" s="12">
        <v>44409</v>
      </c>
      <c r="B114" s="13">
        <v>26.7</v>
      </c>
      <c r="C114" s="14">
        <v>25.6</v>
      </c>
      <c r="D114" s="15"/>
      <c r="E114" s="13">
        <v>-0.6</v>
      </c>
      <c r="F114" s="16">
        <v>4.7</v>
      </c>
      <c r="G114" s="17"/>
      <c r="H114" s="18"/>
      <c r="I114" s="19"/>
      <c r="J114" s="20"/>
      <c r="K114" s="21"/>
    </row>
    <row r="115" ht="17" customHeight="1">
      <c r="A115" s="12">
        <v>44440</v>
      </c>
      <c r="B115" s="13">
        <v>30.6</v>
      </c>
      <c r="C115" s="14">
        <v>31.2</v>
      </c>
      <c r="D115" s="15"/>
      <c r="E115" s="13">
        <v>4.4</v>
      </c>
      <c r="F115" s="16">
        <v>6.1</v>
      </c>
      <c r="G115" s="17"/>
      <c r="H115" s="18"/>
      <c r="I115" s="19"/>
      <c r="J115" s="20"/>
      <c r="K115" s="21"/>
    </row>
    <row r="116" ht="17" customHeight="1">
      <c r="A116" s="12">
        <v>44470</v>
      </c>
      <c r="B116" s="13">
        <v>35.6</v>
      </c>
      <c r="C116" s="14">
        <v>35.7</v>
      </c>
      <c r="D116" s="15"/>
      <c r="E116" s="13">
        <v>5</v>
      </c>
      <c r="F116" s="16">
        <v>7.7</v>
      </c>
      <c r="G116" s="17"/>
      <c r="H116" s="18"/>
      <c r="I116" s="19"/>
      <c r="J116" s="20"/>
      <c r="K116" s="21"/>
    </row>
    <row r="117" ht="17" customHeight="1">
      <c r="A117" s="12">
        <v>44501</v>
      </c>
      <c r="B117" s="13">
        <v>35.6</v>
      </c>
      <c r="C117" s="14">
        <v>38.9</v>
      </c>
      <c r="D117" s="15"/>
      <c r="E117" s="13">
        <v>8.300000000000001</v>
      </c>
      <c r="F117" s="16">
        <v>9</v>
      </c>
      <c r="G117" s="17"/>
      <c r="H117" s="18"/>
      <c r="I117" s="19"/>
      <c r="J117" s="20"/>
      <c r="K117" s="21"/>
    </row>
    <row r="118" ht="17" customHeight="1">
      <c r="A118" t="s" s="22">
        <v>5</v>
      </c>
      <c r="B118" s="23">
        <f>AVERAGE(B106:B117)</f>
        <v>32.2454545454545</v>
      </c>
      <c r="C118" s="23">
        <f>AVERAGE(C106:C117)</f>
        <v>32.3818181818182</v>
      </c>
      <c r="D118" s="24"/>
      <c r="E118" s="23">
        <f>AVERAGE(E106:E117)</f>
        <v>4.9</v>
      </c>
      <c r="F118" s="25">
        <f>AVERAGE(F106:F117)</f>
        <v>8.463636363636359</v>
      </c>
      <c r="G118" s="17"/>
      <c r="H118" s="18"/>
      <c r="I118" s="19"/>
      <c r="J118" s="20"/>
      <c r="K118" s="21"/>
    </row>
    <row r="119" ht="17" customHeight="1">
      <c r="A119" s="26"/>
      <c r="B119" s="21"/>
      <c r="C119" s="21"/>
      <c r="D119" s="24"/>
      <c r="E119" s="21"/>
      <c r="F119" s="27"/>
      <c r="G119" s="17"/>
      <c r="H119" s="18"/>
      <c r="I119" s="19"/>
      <c r="J119" s="20"/>
      <c r="K119" s="21"/>
    </row>
    <row r="120" ht="17" customHeight="1">
      <c r="A120" s="26"/>
      <c r="B120" s="21"/>
      <c r="C120" s="21"/>
      <c r="D120" s="24"/>
      <c r="E120" s="21"/>
      <c r="F120" s="27"/>
      <c r="G120" s="17"/>
      <c r="H120" s="18"/>
      <c r="I120" s="19"/>
      <c r="J120" s="20"/>
      <c r="K120" s="21"/>
    </row>
    <row r="121" ht="47" customHeight="1">
      <c r="A121" t="s" s="2">
        <v>35</v>
      </c>
      <c r="B121" t="s" s="3">
        <v>1</v>
      </c>
      <c r="C121" t="s" s="4">
        <v>36</v>
      </c>
      <c r="D121" s="28"/>
      <c r="E121" t="s" s="3">
        <v>3</v>
      </c>
      <c r="F121" t="s" s="6">
        <v>37</v>
      </c>
      <c r="G121" s="29"/>
      <c r="H121" s="30"/>
      <c r="I121" s="31"/>
      <c r="J121" s="32"/>
      <c r="K121" s="33"/>
    </row>
    <row r="122" ht="17" customHeight="1">
      <c r="A122" s="12">
        <v>44197</v>
      </c>
      <c r="B122" s="13">
        <v>47.4</v>
      </c>
      <c r="C122" s="14">
        <v>46.1</v>
      </c>
      <c r="D122" s="15"/>
      <c r="E122" s="13">
        <v>3.9</v>
      </c>
      <c r="F122" s="16">
        <v>6</v>
      </c>
      <c r="G122" s="17"/>
      <c r="H122" s="18"/>
      <c r="I122" s="19"/>
      <c r="J122" s="20"/>
      <c r="K122" s="21"/>
    </row>
    <row r="123" ht="17" customHeight="1">
      <c r="A123" s="12">
        <v>44228</v>
      </c>
      <c r="B123" s="13">
        <v>45.7</v>
      </c>
      <c r="C123" s="14">
        <v>44.8</v>
      </c>
      <c r="D123" s="15"/>
      <c r="E123" s="13">
        <v>5.6</v>
      </c>
      <c r="F123" s="16">
        <v>6.8</v>
      </c>
      <c r="G123" s="17"/>
      <c r="H123" s="18"/>
      <c r="I123" s="19"/>
      <c r="J123" s="20"/>
      <c r="K123" s="21"/>
    </row>
    <row r="124" ht="17" customHeight="1">
      <c r="A124" s="12">
        <v>44256</v>
      </c>
      <c r="B124" s="13">
        <v>41.8</v>
      </c>
      <c r="C124" s="14">
        <v>38.5</v>
      </c>
      <c r="D124" s="15"/>
      <c r="E124" s="13">
        <v>3.9</v>
      </c>
      <c r="F124" s="16">
        <v>4.3</v>
      </c>
      <c r="G124" s="17"/>
      <c r="H124" s="18"/>
      <c r="I124" s="19"/>
      <c r="J124" s="20"/>
      <c r="K124" s="21"/>
    </row>
    <row r="125" ht="17" customHeight="1">
      <c r="A125" s="12">
        <v>44287</v>
      </c>
      <c r="B125" s="13">
        <v>34.9</v>
      </c>
      <c r="C125" s="14">
        <v>34.6</v>
      </c>
      <c r="D125" s="15"/>
      <c r="E125" s="13">
        <v>-1.1</v>
      </c>
      <c r="F125" s="16">
        <v>0.6</v>
      </c>
      <c r="G125" s="17"/>
      <c r="H125" s="18"/>
      <c r="I125" s="19"/>
      <c r="J125" s="20"/>
      <c r="K125" s="21"/>
    </row>
    <row r="126" ht="17" customHeight="1">
      <c r="A126" s="12">
        <v>44317</v>
      </c>
      <c r="B126" s="13">
        <v>28.3</v>
      </c>
      <c r="C126" s="14">
        <v>28.8</v>
      </c>
      <c r="D126" s="15"/>
      <c r="E126" s="13">
        <v>-2.2</v>
      </c>
      <c r="F126" s="16">
        <v>-2.4</v>
      </c>
      <c r="G126" s="17"/>
      <c r="H126" s="18"/>
      <c r="I126" s="19"/>
      <c r="J126" s="20"/>
      <c r="K126" s="21"/>
    </row>
    <row r="127" ht="17" customHeight="1">
      <c r="A127" s="12">
        <v>44348</v>
      </c>
      <c r="B127" s="13">
        <v>24.4</v>
      </c>
      <c r="C127" s="14">
        <v>21.8</v>
      </c>
      <c r="D127" s="15"/>
      <c r="E127" s="13">
        <v>-3.5</v>
      </c>
      <c r="F127" s="16">
        <v>-3.7</v>
      </c>
      <c r="G127" s="17"/>
      <c r="H127" s="18"/>
      <c r="I127" s="19"/>
      <c r="J127" s="20"/>
      <c r="K127" s="21"/>
    </row>
    <row r="128" ht="17" customHeight="1">
      <c r="A128" s="12">
        <v>44378</v>
      </c>
      <c r="B128" s="13">
        <v>23.3</v>
      </c>
      <c r="C128" s="14">
        <v>20.5</v>
      </c>
      <c r="D128" s="15"/>
      <c r="E128" s="13">
        <v>-3.9</v>
      </c>
      <c r="F128" s="16">
        <v>-3.5</v>
      </c>
      <c r="G128" s="17"/>
      <c r="H128" s="18"/>
      <c r="I128" s="19"/>
      <c r="J128" s="20"/>
      <c r="K128" s="21"/>
    </row>
    <row r="129" ht="17" customHeight="1">
      <c r="A129" s="12">
        <v>44409</v>
      </c>
      <c r="B129" s="13">
        <v>26.1</v>
      </c>
      <c r="C129" s="14">
        <v>24.3</v>
      </c>
      <c r="D129" s="15"/>
      <c r="E129" s="13">
        <v>-3.3</v>
      </c>
      <c r="F129" s="16">
        <v>-4</v>
      </c>
      <c r="G129" s="17"/>
      <c r="H129" s="18"/>
      <c r="I129" s="19"/>
      <c r="J129" s="20"/>
      <c r="K129" s="21"/>
    </row>
    <row r="130" ht="17" customHeight="1">
      <c r="A130" s="12">
        <v>44440</v>
      </c>
      <c r="B130" s="13">
        <v>34.9</v>
      </c>
      <c r="C130" s="14">
        <v>29.5</v>
      </c>
      <c r="D130" s="15"/>
      <c r="E130" s="13">
        <v>-1.7</v>
      </c>
      <c r="F130" s="16">
        <v>-1.9</v>
      </c>
      <c r="G130" s="17"/>
      <c r="H130" s="18"/>
      <c r="I130" s="19"/>
      <c r="J130" s="20"/>
      <c r="K130" s="21"/>
    </row>
    <row r="131" ht="17" customHeight="1">
      <c r="A131" s="12">
        <v>44470</v>
      </c>
      <c r="B131" s="13">
        <v>38.6</v>
      </c>
      <c r="C131" s="14">
        <v>36</v>
      </c>
      <c r="D131" s="15"/>
      <c r="E131" s="13">
        <v>-1.1</v>
      </c>
      <c r="F131" s="16">
        <v>-0.5</v>
      </c>
      <c r="G131" s="17"/>
      <c r="H131" s="18"/>
      <c r="I131" s="19"/>
      <c r="J131" s="20"/>
      <c r="K131" s="21"/>
    </row>
    <row r="132" ht="17" customHeight="1">
      <c r="A132" s="12">
        <v>44501</v>
      </c>
      <c r="B132" s="13">
        <v>41.7</v>
      </c>
      <c r="C132" s="14">
        <v>41.8</v>
      </c>
      <c r="D132" s="15"/>
      <c r="E132" s="13">
        <v>0.6</v>
      </c>
      <c r="F132" s="16">
        <v>2.4</v>
      </c>
      <c r="G132" s="17"/>
      <c r="H132" s="18"/>
      <c r="I132" s="19"/>
      <c r="J132" s="20"/>
      <c r="K132" s="21"/>
    </row>
    <row r="133" ht="17" customHeight="1">
      <c r="A133" s="12">
        <v>44531</v>
      </c>
      <c r="B133" s="13">
        <v>44.8</v>
      </c>
      <c r="C133" s="14">
        <v>43.2</v>
      </c>
      <c r="D133" s="15"/>
      <c r="E133" s="13">
        <v>4.4</v>
      </c>
      <c r="F133" s="16">
        <v>4.5</v>
      </c>
      <c r="G133" s="17"/>
      <c r="H133" s="18"/>
      <c r="I133" s="19"/>
      <c r="J133" s="20"/>
      <c r="K133" s="21"/>
    </row>
    <row r="134" ht="17" customHeight="1">
      <c r="A134" t="s" s="22">
        <v>5</v>
      </c>
      <c r="B134" s="23">
        <f>AVERAGE(B122:B133)</f>
        <v>35.9916666666667</v>
      </c>
      <c r="C134" s="23">
        <f>AVERAGE(C122:C133)</f>
        <v>34.1583333333333</v>
      </c>
      <c r="D134" s="24"/>
      <c r="E134" s="23">
        <f>AVERAGE(E122:E133)</f>
        <v>0.133333333333333</v>
      </c>
      <c r="F134" s="25">
        <f>AVERAGE(F122:F133)</f>
        <v>0.716666666666667</v>
      </c>
      <c r="G134" s="17"/>
      <c r="H134" s="18"/>
      <c r="I134" s="19"/>
      <c r="J134" s="20"/>
      <c r="K134" s="21"/>
    </row>
    <row r="135" ht="17" customHeight="1">
      <c r="A135" s="26"/>
      <c r="B135" s="21"/>
      <c r="C135" s="21"/>
      <c r="D135" s="24"/>
      <c r="E135" s="21"/>
      <c r="F135" s="27"/>
      <c r="G135" s="17"/>
      <c r="H135" s="18"/>
      <c r="I135" s="19"/>
      <c r="J135" s="20"/>
      <c r="K135" s="21"/>
    </row>
    <row r="136" ht="47" customHeight="1">
      <c r="A136" t="s" s="2">
        <v>38</v>
      </c>
      <c r="B136" t="s" s="3">
        <v>1</v>
      </c>
      <c r="C136" t="s" s="4">
        <v>39</v>
      </c>
      <c r="D136" s="28"/>
      <c r="E136" t="s" s="3">
        <v>3</v>
      </c>
      <c r="F136" t="s" s="6">
        <v>40</v>
      </c>
      <c r="G136" s="29"/>
      <c r="H136" s="30"/>
      <c r="I136" s="31"/>
      <c r="J136" s="32"/>
      <c r="K136" s="33"/>
    </row>
    <row r="137" ht="17" customHeight="1">
      <c r="A137" s="12">
        <v>44197</v>
      </c>
      <c r="B137" s="13">
        <v>44.4</v>
      </c>
      <c r="C137" s="14">
        <v>40</v>
      </c>
      <c r="D137" s="15"/>
      <c r="E137" s="13">
        <v>-1.2</v>
      </c>
      <c r="F137" s="16">
        <v>-0.2</v>
      </c>
      <c r="G137" s="17"/>
      <c r="H137" s="18"/>
      <c r="I137" s="19"/>
      <c r="J137" s="20"/>
      <c r="K137" s="21"/>
    </row>
    <row r="138" ht="17" customHeight="1">
      <c r="A138" s="12">
        <v>44228</v>
      </c>
      <c r="B138" s="13">
        <v>41.7</v>
      </c>
      <c r="C138" s="14">
        <v>38.9</v>
      </c>
      <c r="D138" s="15"/>
      <c r="E138" s="13">
        <v>0.6</v>
      </c>
      <c r="F138" s="16">
        <v>-1</v>
      </c>
      <c r="G138" s="17"/>
      <c r="H138" s="18"/>
      <c r="I138" s="19"/>
      <c r="J138" s="20"/>
      <c r="K138" s="21"/>
    </row>
    <row r="139" ht="17" customHeight="1">
      <c r="A139" s="12">
        <v>44256</v>
      </c>
      <c r="B139" s="13">
        <v>40.3</v>
      </c>
      <c r="C139" s="14">
        <v>35.2</v>
      </c>
      <c r="D139" s="15"/>
      <c r="E139" s="13">
        <v>-2.1</v>
      </c>
      <c r="F139" s="16">
        <v>-1.9</v>
      </c>
      <c r="G139" s="17"/>
      <c r="H139" s="18"/>
      <c r="I139" s="19"/>
      <c r="J139" s="20"/>
      <c r="K139" s="21"/>
    </row>
    <row r="140" ht="17" customHeight="1">
      <c r="A140" s="12">
        <v>44287</v>
      </c>
      <c r="B140" s="13">
        <v>33.7</v>
      </c>
      <c r="C140" s="14">
        <v>30.4</v>
      </c>
      <c r="D140" s="15"/>
      <c r="E140" s="13">
        <v>-5.1</v>
      </c>
      <c r="F140" s="16">
        <v>-6.5</v>
      </c>
      <c r="G140" s="17"/>
      <c r="H140" s="18"/>
      <c r="I140" s="19"/>
      <c r="J140" s="20"/>
      <c r="K140" s="21"/>
    </row>
    <row r="141" ht="17" customHeight="1">
      <c r="A141" s="12">
        <v>44317</v>
      </c>
      <c r="B141" s="13">
        <v>25.4</v>
      </c>
      <c r="C141" s="14">
        <v>24.2</v>
      </c>
      <c r="D141" s="15"/>
      <c r="E141" s="13">
        <v>-10.6</v>
      </c>
      <c r="F141" s="16">
        <v>-8.6</v>
      </c>
      <c r="G141" s="17"/>
      <c r="H141" s="18"/>
      <c r="I141" s="19"/>
      <c r="J141" s="20"/>
      <c r="K141" s="21"/>
    </row>
    <row r="142" ht="17" customHeight="1">
      <c r="A142" s="12">
        <v>44348</v>
      </c>
      <c r="B142" s="13">
        <v>20.7</v>
      </c>
      <c r="C142" s="14">
        <v>19.6</v>
      </c>
      <c r="D142" s="15"/>
      <c r="E142" s="13">
        <v>-10.3</v>
      </c>
      <c r="F142" s="16">
        <v>-11.5</v>
      </c>
      <c r="G142" s="17"/>
      <c r="H142" s="18"/>
      <c r="I142" s="19"/>
      <c r="J142" s="20"/>
      <c r="K142" s="21"/>
    </row>
    <row r="143" ht="17" customHeight="1">
      <c r="A143" s="12">
        <v>44378</v>
      </c>
      <c r="B143" s="13">
        <v>22.7</v>
      </c>
      <c r="C143" s="14">
        <v>20.9</v>
      </c>
      <c r="D143" s="15"/>
      <c r="E143" s="13">
        <v>-11.7</v>
      </c>
      <c r="F143" s="16">
        <v>-11.4</v>
      </c>
      <c r="G143" s="17"/>
      <c r="H143" s="18"/>
      <c r="I143" s="19"/>
      <c r="J143" s="20"/>
      <c r="K143" s="21"/>
    </row>
    <row r="144" ht="17" customHeight="1">
      <c r="A144" s="12">
        <v>44409</v>
      </c>
      <c r="B144" s="13">
        <v>24.3</v>
      </c>
      <c r="C144" s="14">
        <v>24.5</v>
      </c>
      <c r="D144" s="15"/>
      <c r="E144" s="13">
        <v>-11.1</v>
      </c>
      <c r="F144" s="16">
        <v>-10.5</v>
      </c>
      <c r="G144" s="17"/>
      <c r="H144" s="18"/>
      <c r="I144" s="19"/>
      <c r="J144" s="20"/>
      <c r="K144" s="21"/>
    </row>
    <row r="145" ht="17" customHeight="1">
      <c r="A145" s="12">
        <v>44440</v>
      </c>
      <c r="B145" s="13">
        <v>30.5</v>
      </c>
      <c r="C145" s="14">
        <v>29.4</v>
      </c>
      <c r="D145" s="15"/>
      <c r="E145" s="13">
        <v>-9.800000000000001</v>
      </c>
      <c r="F145" s="16">
        <v>-8.6</v>
      </c>
      <c r="G145" s="17"/>
      <c r="H145" s="18"/>
      <c r="I145" s="19"/>
      <c r="J145" s="20"/>
      <c r="K145" s="21"/>
    </row>
    <row r="146" ht="17" customHeight="1">
      <c r="A146" s="12">
        <v>44470</v>
      </c>
      <c r="B146" s="13">
        <v>35.4</v>
      </c>
      <c r="C146" s="14">
        <v>33.1</v>
      </c>
      <c r="D146" s="15"/>
      <c r="E146" s="13">
        <v>-5.6</v>
      </c>
      <c r="F146" s="16">
        <v>-6.8</v>
      </c>
      <c r="G146" s="17"/>
      <c r="H146" s="18"/>
      <c r="I146" s="19"/>
      <c r="J146" s="20"/>
      <c r="K146" s="21"/>
    </row>
    <row r="147" ht="17" customHeight="1">
      <c r="A147" s="12">
        <v>44501</v>
      </c>
      <c r="B147" s="13">
        <v>38.9</v>
      </c>
      <c r="C147" s="14">
        <v>36.5</v>
      </c>
      <c r="D147" s="15"/>
      <c r="E147" s="13">
        <v>-3.4</v>
      </c>
      <c r="F147" s="16">
        <v>-3.9</v>
      </c>
      <c r="G147" s="17"/>
      <c r="H147" s="18"/>
      <c r="I147" s="19"/>
      <c r="J147" s="20"/>
      <c r="K147" s="21"/>
    </row>
    <row r="148" ht="17" customHeight="1">
      <c r="A148" s="12">
        <v>44531</v>
      </c>
      <c r="B148" s="13">
        <v>43.3</v>
      </c>
      <c r="C148" s="14">
        <v>37.8</v>
      </c>
      <c r="D148" s="15"/>
      <c r="E148" s="13">
        <v>-1.8</v>
      </c>
      <c r="F148" s="16">
        <v>-3</v>
      </c>
      <c r="G148" s="17"/>
      <c r="H148" s="18"/>
      <c r="I148" s="19"/>
      <c r="J148" s="20"/>
      <c r="K148" s="21"/>
    </row>
    <row r="149" ht="17" customHeight="1">
      <c r="A149" t="s" s="22">
        <v>5</v>
      </c>
      <c r="B149" s="23">
        <f>AVERAGE(B137:B148)</f>
        <v>33.4416666666667</v>
      </c>
      <c r="C149" s="23">
        <f>AVERAGE(C137:C148)</f>
        <v>30.875</v>
      </c>
      <c r="D149" s="24"/>
      <c r="E149" s="23">
        <f>AVERAGE(E137:E148)</f>
        <v>-6.00833333333333</v>
      </c>
      <c r="F149" s="25">
        <f>AVERAGE(F137:F148)</f>
        <v>-6.15833333333333</v>
      </c>
      <c r="G149" s="17"/>
      <c r="H149" s="18"/>
      <c r="I149" s="19"/>
      <c r="J149" s="20"/>
      <c r="K149" s="21"/>
    </row>
    <row r="150" ht="17" customHeight="1">
      <c r="A150" s="26"/>
      <c r="B150" s="21"/>
      <c r="C150" s="21"/>
      <c r="D150" s="24"/>
      <c r="E150" s="21"/>
      <c r="F150" s="27"/>
      <c r="G150" s="17"/>
      <c r="H150" s="18"/>
      <c r="I150" s="19"/>
      <c r="J150" s="20"/>
      <c r="K150" s="21"/>
    </row>
    <row r="151" ht="47" customHeight="1">
      <c r="A151" t="s" s="2">
        <v>41</v>
      </c>
      <c r="B151" t="s" s="3">
        <v>1</v>
      </c>
      <c r="C151" t="s" s="4">
        <v>42</v>
      </c>
      <c r="D151" s="28"/>
      <c r="E151" t="s" s="3">
        <v>3</v>
      </c>
      <c r="F151" t="s" s="6">
        <v>43</v>
      </c>
      <c r="G151" s="29"/>
      <c r="H151" t="s" s="34">
        <v>12</v>
      </c>
      <c r="I151" t="s" s="35">
        <v>13</v>
      </c>
      <c r="J151" t="s" s="36">
        <v>12</v>
      </c>
      <c r="K151" t="s" s="37">
        <v>13</v>
      </c>
    </row>
    <row r="152" ht="17" customHeight="1">
      <c r="A152" s="12">
        <v>44197</v>
      </c>
      <c r="B152" s="13">
        <v>45.3</v>
      </c>
      <c r="C152" s="14">
        <v>45.8</v>
      </c>
      <c r="D152" s="15"/>
      <c r="E152" s="13">
        <v>10.6</v>
      </c>
      <c r="F152" s="16">
        <v>10.6</v>
      </c>
      <c r="G152" s="17"/>
      <c r="H152" s="38">
        <v>47.9</v>
      </c>
      <c r="I152" s="39">
        <v>11</v>
      </c>
      <c r="J152" s="41">
        <v>47.9</v>
      </c>
      <c r="K152" s="14">
        <v>11</v>
      </c>
    </row>
    <row r="153" ht="17" customHeight="1">
      <c r="A153" s="12">
        <v>44228</v>
      </c>
      <c r="B153" s="13">
        <v>42.1</v>
      </c>
      <c r="C153" s="14">
        <v>42.1</v>
      </c>
      <c r="D153" s="15"/>
      <c r="E153" s="13">
        <v>9.6</v>
      </c>
      <c r="F153" s="16">
        <v>9.6</v>
      </c>
      <c r="G153" s="17"/>
      <c r="H153" s="38">
        <v>44.1</v>
      </c>
      <c r="I153" s="39">
        <v>10.3</v>
      </c>
      <c r="J153" s="41">
        <v>44.1</v>
      </c>
      <c r="K153" s="14">
        <v>10.3</v>
      </c>
    </row>
    <row r="154" ht="17" customHeight="1">
      <c r="A154" s="12">
        <v>44256</v>
      </c>
      <c r="B154" s="13">
        <v>39.2</v>
      </c>
      <c r="C154" s="14">
        <v>39.8</v>
      </c>
      <c r="D154" s="15"/>
      <c r="E154" s="13">
        <v>9.300000000000001</v>
      </c>
      <c r="F154" s="16">
        <v>9.300000000000001</v>
      </c>
      <c r="G154" s="17"/>
      <c r="H154" s="38">
        <v>41.3</v>
      </c>
      <c r="I154" s="39">
        <v>9.800000000000001</v>
      </c>
      <c r="J154" s="41">
        <v>41.3</v>
      </c>
      <c r="K154" s="14">
        <v>9.800000000000001</v>
      </c>
    </row>
    <row r="155" ht="17" customHeight="1">
      <c r="A155" s="12">
        <v>44287</v>
      </c>
      <c r="B155" s="13">
        <v>33</v>
      </c>
      <c r="C155" s="14">
        <v>35.4</v>
      </c>
      <c r="D155" s="15"/>
      <c r="E155" s="13">
        <v>7</v>
      </c>
      <c r="F155" s="16">
        <v>7</v>
      </c>
      <c r="G155" s="17"/>
      <c r="H155" s="38">
        <v>35.4</v>
      </c>
      <c r="I155" s="39">
        <v>8.300000000000001</v>
      </c>
      <c r="J155" s="41">
        <v>35.4</v>
      </c>
      <c r="K155" s="14">
        <v>8.300000000000001</v>
      </c>
    </row>
    <row r="156" ht="17" customHeight="1">
      <c r="A156" s="12">
        <v>44317</v>
      </c>
      <c r="B156" s="13">
        <v>30</v>
      </c>
      <c r="C156" s="14">
        <v>30</v>
      </c>
      <c r="D156" s="15"/>
      <c r="E156" s="13">
        <v>4.6</v>
      </c>
      <c r="F156" s="16">
        <v>4.4</v>
      </c>
      <c r="G156" s="17"/>
      <c r="H156" s="38">
        <v>30.9</v>
      </c>
      <c r="I156" s="39">
        <v>5.9</v>
      </c>
      <c r="J156" s="41">
        <v>30.9</v>
      </c>
      <c r="K156" s="14">
        <v>5.9</v>
      </c>
    </row>
    <row r="157" ht="17" customHeight="1">
      <c r="A157" s="12">
        <v>44348</v>
      </c>
      <c r="B157" s="13">
        <v>26.9</v>
      </c>
      <c r="C157" s="14">
        <v>26.9</v>
      </c>
      <c r="D157" s="15"/>
      <c r="E157" s="13">
        <v>2.1</v>
      </c>
      <c r="F157" s="16">
        <v>2.1</v>
      </c>
      <c r="G157" s="17"/>
      <c r="H157" s="38">
        <v>28.4</v>
      </c>
      <c r="I157" s="39">
        <v>3.3</v>
      </c>
      <c r="J157" s="41">
        <v>28.4</v>
      </c>
      <c r="K157" s="14">
        <v>3.3</v>
      </c>
    </row>
    <row r="158" ht="17" customHeight="1">
      <c r="A158" s="12">
        <v>44378</v>
      </c>
      <c r="B158" s="13">
        <v>25.7</v>
      </c>
      <c r="C158" s="14">
        <v>26.5</v>
      </c>
      <c r="D158" s="15"/>
      <c r="E158" s="13">
        <v>2.2</v>
      </c>
      <c r="F158" s="16">
        <v>2.2</v>
      </c>
      <c r="G158" s="17"/>
      <c r="H158" s="38">
        <v>26.6</v>
      </c>
      <c r="I158" s="39">
        <v>2.7</v>
      </c>
      <c r="J158" s="41">
        <v>26.6</v>
      </c>
      <c r="K158" s="14">
        <v>2.7</v>
      </c>
    </row>
    <row r="159" ht="17" customHeight="1">
      <c r="A159" s="12">
        <v>44409</v>
      </c>
      <c r="B159" s="13">
        <v>28.2</v>
      </c>
      <c r="C159" s="14">
        <v>31.3</v>
      </c>
      <c r="D159" s="15"/>
      <c r="E159" s="13">
        <v>2.7</v>
      </c>
      <c r="F159" s="16">
        <v>2.7</v>
      </c>
      <c r="G159" s="17"/>
      <c r="H159" s="38">
        <v>31</v>
      </c>
      <c r="I159" s="39">
        <v>3.3</v>
      </c>
      <c r="J159" s="41">
        <v>31</v>
      </c>
      <c r="K159" s="14">
        <v>3.3</v>
      </c>
    </row>
    <row r="160" ht="17" customHeight="1">
      <c r="A160" s="12">
        <v>44440</v>
      </c>
      <c r="B160" s="13">
        <v>33.5</v>
      </c>
      <c r="C160" s="14">
        <v>34.6</v>
      </c>
      <c r="D160" s="15"/>
      <c r="E160" s="13">
        <v>4.9</v>
      </c>
      <c r="F160" s="16">
        <v>4.9</v>
      </c>
      <c r="G160" s="17"/>
      <c r="H160" s="38">
        <v>36</v>
      </c>
      <c r="I160" s="39">
        <v>5.3</v>
      </c>
      <c r="J160" s="41">
        <v>36</v>
      </c>
      <c r="K160" s="14">
        <v>5.3</v>
      </c>
    </row>
    <row r="161" ht="17" customHeight="1">
      <c r="A161" s="12">
        <v>44470</v>
      </c>
      <c r="B161" s="13">
        <v>37.4</v>
      </c>
      <c r="C161" s="14">
        <v>38.2</v>
      </c>
      <c r="D161" s="15"/>
      <c r="E161" s="13">
        <v>5.7</v>
      </c>
      <c r="F161" s="16">
        <v>5.7</v>
      </c>
      <c r="G161" s="17"/>
      <c r="H161" s="38">
        <v>39.7</v>
      </c>
      <c r="I161" s="39">
        <v>6.2</v>
      </c>
      <c r="J161" s="41">
        <v>39.7</v>
      </c>
      <c r="K161" s="14">
        <v>6.2</v>
      </c>
    </row>
    <row r="162" ht="17" customHeight="1">
      <c r="A162" s="12">
        <v>44501</v>
      </c>
      <c r="B162" s="13">
        <v>40.3</v>
      </c>
      <c r="C162" s="14">
        <v>41.8</v>
      </c>
      <c r="D162" s="15"/>
      <c r="E162" s="13">
        <v>7.7</v>
      </c>
      <c r="F162" s="16">
        <v>7.7</v>
      </c>
      <c r="G162" s="17"/>
      <c r="H162" s="38">
        <v>42.6</v>
      </c>
      <c r="I162" s="39">
        <v>8.300000000000001</v>
      </c>
      <c r="J162" s="41">
        <v>42.6</v>
      </c>
      <c r="K162" s="14">
        <v>8.300000000000001</v>
      </c>
    </row>
    <row r="163" ht="17" customHeight="1">
      <c r="A163" s="12">
        <v>44531</v>
      </c>
      <c r="B163" s="13">
        <v>41.9</v>
      </c>
      <c r="C163" s="14">
        <v>42.2</v>
      </c>
      <c r="D163" s="15"/>
      <c r="E163" s="13">
        <v>9.1</v>
      </c>
      <c r="F163" s="16">
        <v>9.1</v>
      </c>
      <c r="G163" s="17"/>
      <c r="H163" s="38">
        <v>42.6</v>
      </c>
      <c r="I163" s="39">
        <v>9.9</v>
      </c>
      <c r="J163" s="41">
        <v>42.6</v>
      </c>
      <c r="K163" s="14">
        <v>9.9</v>
      </c>
    </row>
    <row r="164" ht="17" customHeight="1">
      <c r="A164" t="s" s="22">
        <v>5</v>
      </c>
      <c r="B164" s="23">
        <f>AVERAGE(B152:B163)</f>
        <v>35.2916666666667</v>
      </c>
      <c r="C164" s="23">
        <f>AVERAGE(C152:C163)</f>
        <v>36.2166666666667</v>
      </c>
      <c r="D164" s="24"/>
      <c r="E164" s="23">
        <f>AVERAGE(E152:E163)</f>
        <v>6.29166666666667</v>
      </c>
      <c r="F164" s="25">
        <f>AVERAGE(F152:F163)</f>
        <v>6.275</v>
      </c>
      <c r="G164" s="17"/>
      <c r="H164" s="42">
        <f>AVERAGE(H152:H163)</f>
        <v>37.2083333333333</v>
      </c>
      <c r="I164" s="43">
        <f>AVERAGE(I152:I163)</f>
        <v>7.025</v>
      </c>
      <c r="J164" s="44">
        <f>AVERAGE(J152:J163)</f>
        <v>37.2083333333333</v>
      </c>
      <c r="K164" s="45">
        <f>AVERAGE(K152:K163)</f>
        <v>7.025</v>
      </c>
    </row>
    <row r="165" ht="17" customHeight="1">
      <c r="A165" s="26"/>
      <c r="B165" s="21"/>
      <c r="C165" s="21"/>
      <c r="D165" s="24"/>
      <c r="E165" s="21"/>
      <c r="F165" s="27"/>
      <c r="G165" s="17"/>
      <c r="H165" s="18"/>
      <c r="I165" s="19"/>
      <c r="J165" s="20"/>
      <c r="K165" s="21"/>
    </row>
    <row r="166" ht="47" customHeight="1">
      <c r="A166" t="s" s="2">
        <v>44</v>
      </c>
      <c r="B166" t="s" s="3">
        <v>1</v>
      </c>
      <c r="C166" t="s" s="4">
        <v>45</v>
      </c>
      <c r="D166" s="28"/>
      <c r="E166" t="s" s="3">
        <v>3</v>
      </c>
      <c r="F166" t="s" s="6">
        <v>46</v>
      </c>
      <c r="G166" s="29"/>
      <c r="H166" s="30"/>
      <c r="I166" s="31"/>
      <c r="J166" s="32"/>
      <c r="K166" s="33"/>
    </row>
    <row r="167" ht="17" customHeight="1">
      <c r="A167" s="12">
        <v>44197</v>
      </c>
      <c r="B167" s="13">
        <v>45</v>
      </c>
      <c r="C167" s="14">
        <v>40.4</v>
      </c>
      <c r="D167" s="15"/>
      <c r="E167" s="13">
        <v>8.888888888888889</v>
      </c>
      <c r="F167" s="16">
        <v>10.4</v>
      </c>
      <c r="G167" s="17"/>
      <c r="H167" s="18"/>
      <c r="I167" s="19"/>
      <c r="J167" s="20"/>
      <c r="K167" s="21"/>
    </row>
    <row r="168" ht="17" customHeight="1">
      <c r="A168" s="12">
        <v>44228</v>
      </c>
      <c r="B168" s="13">
        <v>41.9444444444444</v>
      </c>
      <c r="C168" s="14">
        <v>42.8</v>
      </c>
      <c r="D168" s="15"/>
      <c r="E168" s="13">
        <v>5</v>
      </c>
      <c r="F168" s="16">
        <v>12.9</v>
      </c>
      <c r="G168" s="17"/>
      <c r="H168" s="18"/>
      <c r="I168" s="19"/>
      <c r="J168" s="20"/>
      <c r="K168" s="21"/>
    </row>
    <row r="169" ht="17" customHeight="1">
      <c r="A169" s="12">
        <v>44256</v>
      </c>
      <c r="B169" s="13">
        <v>38.8888888888889</v>
      </c>
      <c r="C169" s="14">
        <v>39</v>
      </c>
      <c r="D169" s="15"/>
      <c r="E169" s="13">
        <v>4.44444444444444</v>
      </c>
      <c r="F169" s="16">
        <v>11</v>
      </c>
      <c r="G169" s="17"/>
      <c r="H169" s="18"/>
      <c r="I169" s="19"/>
      <c r="J169" s="20"/>
      <c r="K169" s="21"/>
    </row>
    <row r="170" ht="17" customHeight="1">
      <c r="A170" s="12">
        <v>44287</v>
      </c>
      <c r="B170" s="13">
        <v>35.5555555555556</v>
      </c>
      <c r="C170" s="14">
        <v>33.7</v>
      </c>
      <c r="D170" s="15"/>
      <c r="E170" s="13">
        <v>-0.555555555555556</v>
      </c>
      <c r="F170" s="16">
        <v>3.9</v>
      </c>
      <c r="G170" s="17"/>
      <c r="H170" s="18"/>
      <c r="I170" s="19"/>
      <c r="J170" s="20"/>
      <c r="K170" s="21"/>
    </row>
    <row r="171" ht="17" customHeight="1">
      <c r="A171" s="12">
        <v>44317</v>
      </c>
      <c r="B171" s="13">
        <v>30.7222222222222</v>
      </c>
      <c r="C171" s="14">
        <v>32.4</v>
      </c>
      <c r="D171" s="15"/>
      <c r="E171" s="13">
        <v>0</v>
      </c>
      <c r="F171" s="16">
        <v>-0.6</v>
      </c>
      <c r="G171" s="17"/>
      <c r="H171" s="18"/>
      <c r="I171" s="19"/>
      <c r="J171" s="20"/>
      <c r="K171" s="21"/>
    </row>
    <row r="172" ht="17" customHeight="1">
      <c r="A172" s="12">
        <v>44348</v>
      </c>
      <c r="B172" s="13">
        <v>31.1111111111111</v>
      </c>
      <c r="C172" s="14">
        <v>29.8</v>
      </c>
      <c r="D172" s="15"/>
      <c r="E172" s="13">
        <v>-2.22222222222222</v>
      </c>
      <c r="F172" s="16">
        <v>-0.9</v>
      </c>
      <c r="G172" s="17"/>
      <c r="H172" s="18"/>
      <c r="I172" s="19"/>
      <c r="J172" s="20"/>
      <c r="K172" s="21"/>
    </row>
    <row r="173" ht="17" customHeight="1">
      <c r="A173" s="12">
        <v>44378</v>
      </c>
      <c r="B173" s="13">
        <v>29.4444444444444</v>
      </c>
      <c r="C173" s="14">
        <v>28.6</v>
      </c>
      <c r="D173" s="15"/>
      <c r="E173" s="13">
        <v>-1.66666666666667</v>
      </c>
      <c r="F173" s="16">
        <v>-2.9</v>
      </c>
      <c r="G173" s="17"/>
      <c r="H173" s="18"/>
      <c r="I173" s="19"/>
      <c r="J173" s="20"/>
      <c r="K173" s="21"/>
    </row>
    <row r="174" ht="17" customHeight="1">
      <c r="A174" s="12">
        <v>44409</v>
      </c>
      <c r="B174" s="13">
        <v>34.7777777777778</v>
      </c>
      <c r="C174" s="14">
        <v>36.7</v>
      </c>
      <c r="D174" s="15"/>
      <c r="E174" s="13">
        <v>-5</v>
      </c>
      <c r="F174" s="16">
        <v>-1.9</v>
      </c>
      <c r="G174" s="17"/>
      <c r="H174" s="18"/>
      <c r="I174" s="19"/>
      <c r="J174" s="20"/>
      <c r="K174" s="21"/>
    </row>
    <row r="175" ht="17" customHeight="1">
      <c r="A175" s="12">
        <v>44440</v>
      </c>
      <c r="B175" s="13">
        <v>35</v>
      </c>
      <c r="C175" s="14">
        <v>39.6</v>
      </c>
      <c r="D175" s="15"/>
      <c r="E175" s="13">
        <v>1.11111111111111</v>
      </c>
      <c r="F175" s="16">
        <v>0.8</v>
      </c>
      <c r="G175" s="17"/>
      <c r="H175" s="18"/>
      <c r="I175" s="19"/>
      <c r="J175" s="20"/>
      <c r="K175" s="21"/>
    </row>
    <row r="176" ht="17" customHeight="1">
      <c r="A176" s="12">
        <v>44470</v>
      </c>
      <c r="B176" s="13">
        <v>39.1111111111111</v>
      </c>
      <c r="C176" s="14">
        <v>40.3</v>
      </c>
      <c r="D176" s="15"/>
      <c r="E176" s="13">
        <v>1.66666666666667</v>
      </c>
      <c r="F176" s="16">
        <v>3.1</v>
      </c>
      <c r="G176" s="17"/>
      <c r="H176" s="18"/>
      <c r="I176" s="19"/>
      <c r="J176" s="20"/>
      <c r="K176" s="21"/>
    </row>
    <row r="177" ht="17" customHeight="1">
      <c r="A177" s="12">
        <v>44501</v>
      </c>
      <c r="B177" s="13">
        <v>42.7777777777778</v>
      </c>
      <c r="C177" s="14">
        <v>41.1</v>
      </c>
      <c r="D177" s="15"/>
      <c r="E177" s="13">
        <v>5.27777777777778</v>
      </c>
      <c r="F177" s="16">
        <v>5.6</v>
      </c>
      <c r="G177" s="17"/>
      <c r="H177" s="18"/>
      <c r="I177" s="19"/>
      <c r="J177" s="20"/>
      <c r="K177" s="21"/>
    </row>
    <row r="178" ht="17" customHeight="1">
      <c r="A178" s="12">
        <v>44531</v>
      </c>
      <c r="B178" s="13">
        <v>45</v>
      </c>
      <c r="C178" s="14">
        <v>40.9</v>
      </c>
      <c r="D178" s="15"/>
      <c r="E178" s="13">
        <v>5.55555555555556</v>
      </c>
      <c r="F178" s="16">
        <v>9.1</v>
      </c>
      <c r="G178" s="17"/>
      <c r="H178" s="18"/>
      <c r="I178" s="19"/>
      <c r="J178" s="20"/>
      <c r="K178" s="21"/>
    </row>
    <row r="179" ht="17" customHeight="1">
      <c r="A179" t="s" s="22">
        <v>5</v>
      </c>
      <c r="B179" s="23">
        <f>AVERAGE(B167:B178)</f>
        <v>37.4444444444444</v>
      </c>
      <c r="C179" s="23">
        <f>AVERAGE(C167:C178)</f>
        <v>37.1083333333333</v>
      </c>
      <c r="D179" s="24"/>
      <c r="E179" s="23">
        <f>AVERAGE(E167:E178)</f>
        <v>1.875</v>
      </c>
      <c r="F179" s="25">
        <f>AVERAGE(F167:F178)</f>
        <v>4.20833333333333</v>
      </c>
      <c r="G179" s="17"/>
      <c r="H179" s="18"/>
      <c r="I179" s="19"/>
      <c r="J179" s="20"/>
      <c r="K179" s="21"/>
    </row>
    <row r="180" ht="17" customHeight="1">
      <c r="A180" s="26"/>
      <c r="B180" s="21"/>
      <c r="C180" s="21"/>
      <c r="D180" s="24"/>
      <c r="E180" s="21"/>
      <c r="F180" s="27"/>
      <c r="G180" s="17"/>
      <c r="H180" s="18"/>
      <c r="I180" s="19"/>
      <c r="J180" s="20"/>
      <c r="K180" s="21"/>
    </row>
    <row r="181" ht="47" customHeight="1">
      <c r="A181" t="s" s="2">
        <v>47</v>
      </c>
      <c r="B181" t="s" s="3">
        <v>1</v>
      </c>
      <c r="C181" t="s" s="4">
        <v>48</v>
      </c>
      <c r="D181" s="28"/>
      <c r="E181" t="s" s="3">
        <v>3</v>
      </c>
      <c r="F181" t="s" s="6">
        <v>49</v>
      </c>
      <c r="G181" s="29"/>
      <c r="H181" s="30"/>
      <c r="I181" s="31"/>
      <c r="J181" s="32"/>
      <c r="K181" s="33"/>
    </row>
    <row r="182" ht="17" customHeight="1">
      <c r="A182" s="12">
        <v>44197</v>
      </c>
      <c r="B182" s="13">
        <v>45.5555555555556</v>
      </c>
      <c r="C182" s="14">
        <v>42.9</v>
      </c>
      <c r="D182" s="15"/>
      <c r="E182" s="13">
        <v>3.33333333333333</v>
      </c>
      <c r="F182" s="16">
        <v>9</v>
      </c>
      <c r="G182" s="17"/>
      <c r="H182" s="18"/>
      <c r="I182" s="19"/>
      <c r="J182" s="20"/>
      <c r="K182" s="21"/>
    </row>
    <row r="183" ht="17" customHeight="1">
      <c r="A183" s="12">
        <v>44228</v>
      </c>
      <c r="B183" s="13">
        <v>43.3333333333333</v>
      </c>
      <c r="C183" s="14">
        <v>45.7</v>
      </c>
      <c r="D183" s="15"/>
      <c r="E183" s="13">
        <v>4.44444444444444</v>
      </c>
      <c r="F183" s="16">
        <v>8</v>
      </c>
      <c r="G183" s="17"/>
      <c r="H183" s="18"/>
      <c r="I183" s="19"/>
      <c r="J183" s="20"/>
      <c r="K183" s="21"/>
    </row>
    <row r="184" ht="17" customHeight="1">
      <c r="A184" s="12">
        <v>44256</v>
      </c>
      <c r="B184" s="13">
        <v>42.2222222222222</v>
      </c>
      <c r="C184" s="14">
        <v>41</v>
      </c>
      <c r="D184" s="15"/>
      <c r="E184" s="13">
        <v>6.66666666666667</v>
      </c>
      <c r="F184" s="16">
        <v>9</v>
      </c>
      <c r="G184" s="17"/>
      <c r="H184" s="18"/>
      <c r="I184" s="19"/>
      <c r="J184" s="20"/>
      <c r="K184" s="21"/>
    </row>
    <row r="185" ht="17" customHeight="1">
      <c r="A185" s="12">
        <v>44287</v>
      </c>
      <c r="B185" s="13">
        <v>35</v>
      </c>
      <c r="C185" s="14">
        <v>33.4</v>
      </c>
      <c r="D185" s="15"/>
      <c r="E185" s="13">
        <v>-0.555555555555556</v>
      </c>
      <c r="F185" s="16">
        <v>4</v>
      </c>
      <c r="G185" s="17"/>
      <c r="H185" s="18"/>
      <c r="I185" s="19"/>
      <c r="J185" s="20"/>
      <c r="K185" s="21"/>
    </row>
    <row r="186" ht="17" customHeight="1">
      <c r="A186" s="12">
        <v>44317</v>
      </c>
      <c r="B186" s="13">
        <v>28.8888888888889</v>
      </c>
      <c r="C186" s="14">
        <v>30</v>
      </c>
      <c r="D186" s="15"/>
      <c r="E186" s="13">
        <v>-1.11111111111111</v>
      </c>
      <c r="F186" s="16">
        <v>-0.6</v>
      </c>
      <c r="G186" s="17"/>
      <c r="H186" s="18"/>
      <c r="I186" s="19"/>
      <c r="J186" s="20"/>
      <c r="K186" s="21"/>
    </row>
    <row r="187" ht="17" customHeight="1">
      <c r="A187" s="12">
        <v>44348</v>
      </c>
      <c r="B187" s="13">
        <v>27.7777777777778</v>
      </c>
      <c r="C187" s="14">
        <v>27</v>
      </c>
      <c r="D187" s="15"/>
      <c r="E187" s="13">
        <v>-1.66666666666667</v>
      </c>
      <c r="F187" s="16">
        <v>-4</v>
      </c>
      <c r="G187" s="17"/>
      <c r="H187" s="18"/>
      <c r="I187" s="19"/>
      <c r="J187" s="20"/>
      <c r="K187" s="21"/>
    </row>
    <row r="188" ht="17" customHeight="1">
      <c r="A188" s="12">
        <v>44378</v>
      </c>
      <c r="B188" s="13">
        <v>28.3333333333333</v>
      </c>
      <c r="C188" s="14">
        <v>26.6</v>
      </c>
      <c r="D188" s="15"/>
      <c r="E188" s="13">
        <v>-3.88888888888889</v>
      </c>
      <c r="F188" s="16">
        <v>-4</v>
      </c>
      <c r="G188" s="17"/>
      <c r="H188" s="18"/>
      <c r="I188" s="19"/>
      <c r="J188" s="20"/>
      <c r="K188" s="21"/>
    </row>
    <row r="189" ht="17" customHeight="1">
      <c r="A189" s="12">
        <v>44409</v>
      </c>
      <c r="B189" s="13">
        <v>33.8888888888889</v>
      </c>
      <c r="C189" s="14">
        <v>32</v>
      </c>
      <c r="D189" s="15"/>
      <c r="E189" s="13">
        <v>-1.66666666666667</v>
      </c>
      <c r="F189" s="16">
        <v>-4</v>
      </c>
      <c r="G189" s="17"/>
      <c r="H189" s="18"/>
      <c r="I189" s="19"/>
      <c r="J189" s="20"/>
      <c r="K189" s="21"/>
    </row>
    <row r="190" ht="17" customHeight="1">
      <c r="A190" s="12">
        <v>44440</v>
      </c>
      <c r="B190" s="13">
        <v>34.4444444444444</v>
      </c>
      <c r="C190" s="14">
        <v>37.5</v>
      </c>
      <c r="D190" s="15"/>
      <c r="E190" s="13">
        <v>-0.555555555555556</v>
      </c>
      <c r="F190" s="16">
        <v>-2</v>
      </c>
      <c r="G190" s="17"/>
      <c r="H190" s="18"/>
      <c r="I190" s="19"/>
      <c r="J190" s="20"/>
      <c r="K190" s="21"/>
    </row>
    <row r="191" ht="17" customHeight="1">
      <c r="A191" s="12">
        <v>44470</v>
      </c>
      <c r="B191" s="13">
        <v>40</v>
      </c>
      <c r="C191" s="14">
        <v>40</v>
      </c>
      <c r="D191" s="15"/>
      <c r="E191" s="13">
        <v>0.555555555555556</v>
      </c>
      <c r="F191" s="16">
        <v>3</v>
      </c>
      <c r="G191" s="17"/>
      <c r="H191" s="18"/>
      <c r="I191" s="19"/>
      <c r="J191" s="20"/>
      <c r="K191" s="21"/>
    </row>
    <row r="192" ht="17" customHeight="1">
      <c r="A192" s="12">
        <v>44501</v>
      </c>
      <c r="B192" s="13">
        <v>42.7777777777778</v>
      </c>
      <c r="C192" s="14">
        <v>42</v>
      </c>
      <c r="D192" s="15"/>
      <c r="E192" s="13">
        <v>4.44444444444444</v>
      </c>
      <c r="F192" s="16">
        <v>5</v>
      </c>
      <c r="G192" s="17"/>
      <c r="H192" s="18"/>
      <c r="I192" s="19"/>
      <c r="J192" s="20"/>
      <c r="K192" s="21"/>
    </row>
    <row r="193" ht="17" customHeight="1">
      <c r="A193" s="12">
        <v>44531</v>
      </c>
      <c r="B193" s="13">
        <v>43.8888888888889</v>
      </c>
      <c r="C193" s="14">
        <v>43</v>
      </c>
      <c r="D193" s="15"/>
      <c r="E193" s="13">
        <v>3.88888888888889</v>
      </c>
      <c r="F193" s="16">
        <v>8.1</v>
      </c>
      <c r="G193" s="17"/>
      <c r="H193" s="18"/>
      <c r="I193" s="19"/>
      <c r="J193" s="20"/>
      <c r="K193" s="21"/>
    </row>
    <row r="194" ht="17" customHeight="1">
      <c r="A194" t="s" s="22">
        <v>5</v>
      </c>
      <c r="B194" s="23">
        <f>AVERAGE(B182:B193)</f>
        <v>37.1759259259259</v>
      </c>
      <c r="C194" s="23">
        <f>AVERAGE(C182:C193)</f>
        <v>36.7583333333333</v>
      </c>
      <c r="D194" s="24"/>
      <c r="E194" s="23">
        <f>AVERAGE(E182:E193)</f>
        <v>1.15740740740741</v>
      </c>
      <c r="F194" s="25">
        <f>AVERAGE(F182:F193)</f>
        <v>2.625</v>
      </c>
      <c r="G194" s="17"/>
      <c r="H194" s="18"/>
      <c r="I194" s="19"/>
      <c r="J194" s="20"/>
      <c r="K194" s="21"/>
    </row>
    <row r="195" ht="17" customHeight="1">
      <c r="A195" s="26"/>
      <c r="B195" s="21"/>
      <c r="C195" s="21"/>
      <c r="D195" s="24"/>
      <c r="E195" s="21"/>
      <c r="F195" s="27"/>
      <c r="G195" s="17"/>
      <c r="H195" s="18"/>
      <c r="I195" s="19"/>
      <c r="J195" s="20"/>
      <c r="K195" s="21"/>
    </row>
    <row r="196" ht="47" customHeight="1">
      <c r="A196" t="s" s="2">
        <v>50</v>
      </c>
      <c r="B196" t="s" s="3">
        <v>1</v>
      </c>
      <c r="C196" t="s" s="4">
        <v>51</v>
      </c>
      <c r="D196" s="28"/>
      <c r="E196" t="s" s="3">
        <v>3</v>
      </c>
      <c r="F196" t="s" s="6">
        <v>52</v>
      </c>
      <c r="G196" s="29"/>
      <c r="H196" t="s" s="34">
        <v>12</v>
      </c>
      <c r="I196" t="s" s="35">
        <v>13</v>
      </c>
      <c r="J196" t="s" s="36">
        <v>14</v>
      </c>
      <c r="K196" t="s" s="37">
        <v>15</v>
      </c>
    </row>
    <row r="197" ht="17" customHeight="1">
      <c r="A197" s="12">
        <v>44197</v>
      </c>
      <c r="B197" s="13">
        <v>41.6666666666667</v>
      </c>
      <c r="C197" s="14">
        <v>41.9</v>
      </c>
      <c r="D197" s="15"/>
      <c r="E197" s="13">
        <v>1.66666666666667</v>
      </c>
      <c r="F197" s="16">
        <v>4.9</v>
      </c>
      <c r="G197" s="17"/>
      <c r="H197" s="38">
        <v>41.9</v>
      </c>
      <c r="I197" s="39">
        <v>1.9</v>
      </c>
      <c r="J197" s="41">
        <v>41.9</v>
      </c>
      <c r="K197" s="14">
        <v>4.8</v>
      </c>
    </row>
    <row r="198" ht="17" customHeight="1">
      <c r="A198" s="12">
        <v>44228</v>
      </c>
      <c r="B198" s="13">
        <v>38.8888888888889</v>
      </c>
      <c r="C198" s="14">
        <v>41.5</v>
      </c>
      <c r="D198" s="15"/>
      <c r="E198" s="13">
        <v>3.88888888888889</v>
      </c>
      <c r="F198" s="16">
        <v>4.7</v>
      </c>
      <c r="G198" s="17"/>
      <c r="H198" s="38">
        <v>41.5</v>
      </c>
      <c r="I198" s="39">
        <v>1.3</v>
      </c>
      <c r="J198" s="41">
        <v>41.5</v>
      </c>
      <c r="K198" s="14">
        <v>4.7</v>
      </c>
    </row>
    <row r="199" ht="17" customHeight="1">
      <c r="A199" s="12">
        <v>44256</v>
      </c>
      <c r="B199" s="13">
        <v>37.7777777777778</v>
      </c>
      <c r="C199" s="14">
        <v>36.1</v>
      </c>
      <c r="D199" s="15"/>
      <c r="E199" s="13">
        <v>0.555555555555556</v>
      </c>
      <c r="F199" s="16">
        <v>-0.5</v>
      </c>
      <c r="G199" s="17"/>
      <c r="H199" s="38">
        <v>38.2</v>
      </c>
      <c r="I199" s="39">
        <v>-0.5</v>
      </c>
      <c r="J199" s="41">
        <v>36.1</v>
      </c>
      <c r="K199" s="14">
        <v>-0.5</v>
      </c>
    </row>
    <row r="200" ht="17" customHeight="1">
      <c r="A200" s="12">
        <v>44287</v>
      </c>
      <c r="B200" s="13">
        <v>32.7777777777778</v>
      </c>
      <c r="C200" s="14">
        <v>32</v>
      </c>
      <c r="D200" s="15"/>
      <c r="E200" s="13">
        <v>-3.88888888888889</v>
      </c>
      <c r="F200" s="16">
        <v>-3.3</v>
      </c>
      <c r="G200" s="17"/>
      <c r="H200" s="38">
        <v>33.2</v>
      </c>
      <c r="I200" s="39">
        <v>-4.1</v>
      </c>
      <c r="J200" s="41">
        <v>32</v>
      </c>
      <c r="K200" s="14">
        <v>-3.3</v>
      </c>
    </row>
    <row r="201" ht="17" customHeight="1">
      <c r="A201" s="12">
        <v>44317</v>
      </c>
      <c r="B201" s="13">
        <v>29.4444444444444</v>
      </c>
      <c r="C201" s="14">
        <v>27.6</v>
      </c>
      <c r="D201" s="15"/>
      <c r="E201" s="13">
        <v>-6.11111111111111</v>
      </c>
      <c r="F201" s="16">
        <v>-6.2</v>
      </c>
      <c r="G201" s="17"/>
      <c r="H201" s="38">
        <v>29.6</v>
      </c>
      <c r="I201" s="39">
        <v>-8.300000000000001</v>
      </c>
      <c r="J201" s="41">
        <v>27.6</v>
      </c>
      <c r="K201" s="14">
        <v>-6.2</v>
      </c>
    </row>
    <row r="202" ht="17" customHeight="1">
      <c r="A202" s="12">
        <v>44348</v>
      </c>
      <c r="B202" s="13">
        <v>25.5555555555556</v>
      </c>
      <c r="C202" s="14">
        <v>23.8</v>
      </c>
      <c r="D202" s="15"/>
      <c r="E202" s="13">
        <v>-9.444444444444439</v>
      </c>
      <c r="F202" s="16">
        <v>-8.6</v>
      </c>
      <c r="G202" s="17"/>
      <c r="H202" s="38">
        <v>24.8</v>
      </c>
      <c r="I202" s="39">
        <v>-11.9</v>
      </c>
      <c r="J202" s="41">
        <v>23.8</v>
      </c>
      <c r="K202" s="14">
        <v>-8.6</v>
      </c>
    </row>
    <row r="203" ht="17" customHeight="1">
      <c r="A203" s="12">
        <v>44378</v>
      </c>
      <c r="B203" s="13">
        <v>25</v>
      </c>
      <c r="C203" s="14">
        <v>25</v>
      </c>
      <c r="D203" s="15"/>
      <c r="E203" s="13">
        <v>-10</v>
      </c>
      <c r="F203" s="16">
        <v>-9.5</v>
      </c>
      <c r="G203" s="17"/>
      <c r="H203" s="38">
        <v>25</v>
      </c>
      <c r="I203" s="39">
        <v>-13</v>
      </c>
      <c r="J203" s="41">
        <v>25</v>
      </c>
      <c r="K203" s="14">
        <v>-9.5</v>
      </c>
    </row>
    <row r="204" ht="17" customHeight="1">
      <c r="A204" s="12">
        <v>44409</v>
      </c>
      <c r="B204" s="13">
        <v>29.4444444444444</v>
      </c>
      <c r="C204" s="14">
        <v>32.4</v>
      </c>
      <c r="D204" s="15"/>
      <c r="E204" s="13">
        <v>-8.611111111111111</v>
      </c>
      <c r="F204" s="16">
        <v>-8</v>
      </c>
      <c r="G204" s="17"/>
      <c r="H204" s="38">
        <v>32.4</v>
      </c>
      <c r="I204" s="39">
        <v>-10.9</v>
      </c>
      <c r="J204" s="41">
        <v>32.4</v>
      </c>
      <c r="K204" s="14">
        <v>-8.300000000000001</v>
      </c>
    </row>
    <row r="205" ht="17" customHeight="1">
      <c r="A205" s="12">
        <v>44440</v>
      </c>
      <c r="B205" s="13">
        <v>31.6666666666667</v>
      </c>
      <c r="C205" s="14">
        <v>33</v>
      </c>
      <c r="D205" s="15"/>
      <c r="E205" s="13">
        <v>-6.11111111111111</v>
      </c>
      <c r="F205" s="16">
        <v>-6</v>
      </c>
      <c r="G205" s="17"/>
      <c r="H205" s="38">
        <v>33</v>
      </c>
      <c r="I205" s="39">
        <v>-7.8</v>
      </c>
      <c r="J205" s="41">
        <v>33</v>
      </c>
      <c r="K205" s="14">
        <v>-6.1</v>
      </c>
    </row>
    <row r="206" ht="17" customHeight="1">
      <c r="A206" s="12">
        <v>44470</v>
      </c>
      <c r="B206" s="13">
        <v>36.6666666666667</v>
      </c>
      <c r="C206" s="14">
        <v>36.2</v>
      </c>
      <c r="D206" s="15"/>
      <c r="E206" s="13">
        <v>-5.72222222222222</v>
      </c>
      <c r="F206" s="16">
        <v>-2.3</v>
      </c>
      <c r="G206" s="17"/>
      <c r="H206" s="38">
        <v>36.2</v>
      </c>
      <c r="I206" s="39">
        <v>-9.4</v>
      </c>
      <c r="J206" s="41">
        <v>36.2</v>
      </c>
      <c r="K206" s="14">
        <v>-2.3</v>
      </c>
    </row>
    <row r="207" ht="17" customHeight="1">
      <c r="A207" s="12">
        <v>44501</v>
      </c>
      <c r="B207" s="13">
        <v>39</v>
      </c>
      <c r="C207" s="14">
        <v>39.8</v>
      </c>
      <c r="D207" s="15"/>
      <c r="E207" s="13">
        <v>-0.166666666666667</v>
      </c>
      <c r="F207" s="16">
        <v>-0.5</v>
      </c>
      <c r="G207" s="17"/>
      <c r="H207" s="38">
        <v>39.8</v>
      </c>
      <c r="I207" s="39">
        <v>-2.8</v>
      </c>
      <c r="J207" s="41">
        <v>39.8</v>
      </c>
      <c r="K207" s="14">
        <v>-0.5</v>
      </c>
    </row>
    <row r="208" ht="17" customHeight="1">
      <c r="A208" s="12">
        <v>44531</v>
      </c>
      <c r="B208" s="13">
        <v>40.8333333333333</v>
      </c>
      <c r="C208" s="14">
        <v>41.8</v>
      </c>
      <c r="D208" s="15"/>
      <c r="E208" s="13">
        <v>3.33333333333333</v>
      </c>
      <c r="F208" s="16">
        <v>2.7</v>
      </c>
      <c r="G208" s="17"/>
      <c r="H208" s="38">
        <v>41.8</v>
      </c>
      <c r="I208" s="39">
        <v>-0.3</v>
      </c>
      <c r="J208" s="41">
        <v>41.8</v>
      </c>
      <c r="K208" s="14">
        <v>2.5</v>
      </c>
    </row>
    <row r="209" ht="17" customHeight="1">
      <c r="A209" t="s" s="22">
        <v>5</v>
      </c>
      <c r="B209" s="23">
        <f>AVERAGE(B197:B208)</f>
        <v>34.0601851851852</v>
      </c>
      <c r="C209" s="23">
        <f>AVERAGE(C197:C208)</f>
        <v>34.2583333333333</v>
      </c>
      <c r="D209" s="24"/>
      <c r="E209" s="23">
        <f>AVERAGE(E197:E208)</f>
        <v>-3.38425925925926</v>
      </c>
      <c r="F209" s="25">
        <f>AVERAGE(F197:F208)</f>
        <v>-2.71666666666667</v>
      </c>
      <c r="G209" s="17"/>
      <c r="H209" s="42">
        <f>AVERAGE(H197:H208)</f>
        <v>34.7833333333333</v>
      </c>
      <c r="I209" s="43">
        <f>AVERAGE(I197:I208)</f>
        <v>-5.48333333333333</v>
      </c>
      <c r="J209" s="44">
        <f>AVERAGE(J197:J208)</f>
        <v>34.2583333333333</v>
      </c>
      <c r="K209" s="45">
        <f>AVERAGE(K197:K208)</f>
        <v>-2.775</v>
      </c>
    </row>
    <row r="210" ht="17" customHeight="1">
      <c r="A210" s="26"/>
      <c r="B210" s="21"/>
      <c r="C210" s="21"/>
      <c r="D210" s="24"/>
      <c r="E210" s="21"/>
      <c r="F210" s="27"/>
      <c r="G210" s="17"/>
      <c r="H210" s="18"/>
      <c r="I210" s="19"/>
      <c r="J210" s="20"/>
      <c r="K210" s="21"/>
    </row>
    <row r="211" ht="47" customHeight="1">
      <c r="A211" t="s" s="2">
        <v>53</v>
      </c>
      <c r="B211" t="s" s="3">
        <v>1</v>
      </c>
      <c r="C211" t="s" s="4">
        <v>54</v>
      </c>
      <c r="D211" s="28"/>
      <c r="E211" t="s" s="3">
        <v>3</v>
      </c>
      <c r="F211" t="s" s="6">
        <v>55</v>
      </c>
      <c r="G211" s="29"/>
      <c r="H211" s="30"/>
      <c r="I211" s="31"/>
      <c r="J211" s="32"/>
      <c r="K211" s="33"/>
    </row>
    <row r="212" ht="17" customHeight="1">
      <c r="A212" s="12">
        <v>44197</v>
      </c>
      <c r="B212" s="13">
        <v>45</v>
      </c>
      <c r="C212" s="14">
        <v>45.1</v>
      </c>
      <c r="D212" s="15"/>
      <c r="E212" s="13">
        <v>5</v>
      </c>
      <c r="F212" s="16">
        <v>7.1</v>
      </c>
      <c r="G212" s="17"/>
      <c r="H212" s="18"/>
      <c r="I212" s="19"/>
      <c r="J212" s="20"/>
      <c r="K212" s="21"/>
    </row>
    <row r="213" ht="17" customHeight="1">
      <c r="A213" s="12">
        <v>44228</v>
      </c>
      <c r="B213" s="13">
        <v>41.6666666666667</v>
      </c>
      <c r="C213" s="14">
        <v>45.9</v>
      </c>
      <c r="D213" s="15"/>
      <c r="E213" s="13">
        <v>7.22222222222222</v>
      </c>
      <c r="F213" s="16">
        <v>6</v>
      </c>
      <c r="G213" s="17"/>
      <c r="H213" s="18"/>
      <c r="I213" s="19"/>
      <c r="J213" s="20"/>
      <c r="K213" s="21"/>
    </row>
    <row r="214" ht="17" customHeight="1">
      <c r="A214" s="12">
        <v>44256</v>
      </c>
      <c r="B214" s="13">
        <v>39.4444444444444</v>
      </c>
      <c r="C214" s="14">
        <v>39</v>
      </c>
      <c r="D214" s="15"/>
      <c r="E214" s="13">
        <v>2.38888888888889</v>
      </c>
      <c r="F214" s="16">
        <v>1.9</v>
      </c>
      <c r="G214" s="17"/>
      <c r="H214" s="18"/>
      <c r="I214" s="19"/>
      <c r="J214" s="20"/>
      <c r="K214" s="21"/>
    </row>
    <row r="215" ht="17" customHeight="1">
      <c r="A215" s="12">
        <v>44287</v>
      </c>
      <c r="B215" s="13">
        <v>34.4444444444444</v>
      </c>
      <c r="C215" s="14">
        <v>33.3</v>
      </c>
      <c r="D215" s="15"/>
      <c r="E215" s="13">
        <v>-1.11111111111111</v>
      </c>
      <c r="F215" s="16">
        <v>-0.5</v>
      </c>
      <c r="G215" s="17"/>
      <c r="H215" s="18"/>
      <c r="I215" s="19"/>
      <c r="J215" s="20"/>
      <c r="K215" s="21"/>
    </row>
    <row r="216" ht="17" customHeight="1">
      <c r="A216" s="12">
        <v>44317</v>
      </c>
      <c r="B216" s="13">
        <v>30.5555555555556</v>
      </c>
      <c r="C216" s="14">
        <v>29.7</v>
      </c>
      <c r="D216" s="15"/>
      <c r="E216" s="13">
        <v>-5.55555555555556</v>
      </c>
      <c r="F216" s="16">
        <v>-4.5</v>
      </c>
      <c r="G216" s="17"/>
      <c r="H216" s="18"/>
      <c r="I216" s="19"/>
      <c r="J216" s="20"/>
      <c r="K216" s="21"/>
    </row>
    <row r="217" ht="17" customHeight="1">
      <c r="A217" s="12">
        <v>44348</v>
      </c>
      <c r="B217" s="13">
        <v>28.8888888888889</v>
      </c>
      <c r="C217" s="14">
        <v>25.4</v>
      </c>
      <c r="D217" s="15"/>
      <c r="E217" s="13">
        <v>-6.66666666666667</v>
      </c>
      <c r="F217" s="16">
        <v>-6</v>
      </c>
      <c r="G217" s="17"/>
      <c r="H217" s="18"/>
      <c r="I217" s="19"/>
      <c r="J217" s="20"/>
      <c r="K217" s="21"/>
    </row>
    <row r="218" ht="17" customHeight="1">
      <c r="A218" s="12">
        <v>44378</v>
      </c>
      <c r="B218" s="13">
        <v>25.5555555555556</v>
      </c>
      <c r="C218" s="14">
        <v>23.9</v>
      </c>
      <c r="D218" s="15"/>
      <c r="E218" s="13">
        <v>-5.55555555555556</v>
      </c>
      <c r="F218" s="16">
        <v>-6.6</v>
      </c>
      <c r="G218" s="17"/>
      <c r="H218" s="18"/>
      <c r="I218" s="19"/>
      <c r="J218" s="20"/>
      <c r="K218" s="21"/>
    </row>
    <row r="219" ht="17" customHeight="1">
      <c r="A219" s="12">
        <v>44409</v>
      </c>
      <c r="B219" s="13">
        <v>30.5</v>
      </c>
      <c r="C219" s="14">
        <v>29.8</v>
      </c>
      <c r="D219" s="15"/>
      <c r="E219" s="13">
        <v>-5.55555555555556</v>
      </c>
      <c r="F219" s="16">
        <v>-6.3</v>
      </c>
      <c r="G219" s="17"/>
      <c r="H219" s="18"/>
      <c r="I219" s="19"/>
      <c r="J219" s="20"/>
      <c r="K219" s="21"/>
    </row>
    <row r="220" ht="17" customHeight="1">
      <c r="A220" s="12">
        <v>44440</v>
      </c>
      <c r="B220" s="13">
        <v>33.8888888888889</v>
      </c>
      <c r="C220" s="14">
        <v>34</v>
      </c>
      <c r="D220" s="15"/>
      <c r="E220" s="13">
        <v>-3.88888888888889</v>
      </c>
      <c r="F220" s="16">
        <v>-4</v>
      </c>
      <c r="G220" s="17"/>
      <c r="H220" s="18"/>
      <c r="I220" s="19"/>
      <c r="J220" s="20"/>
      <c r="K220" s="21"/>
    </row>
    <row r="221" ht="17" customHeight="1">
      <c r="A221" s="12">
        <v>44470</v>
      </c>
      <c r="B221" s="13">
        <v>37.2222222222222</v>
      </c>
      <c r="C221" s="14">
        <v>38.6</v>
      </c>
      <c r="D221" s="15"/>
      <c r="E221" s="13">
        <v>-3.33333333333333</v>
      </c>
      <c r="F221" s="16">
        <v>-0.3</v>
      </c>
      <c r="G221" s="17"/>
      <c r="H221" s="18"/>
      <c r="I221" s="19"/>
      <c r="J221" s="20"/>
      <c r="K221" s="21"/>
    </row>
    <row r="222" ht="17" customHeight="1">
      <c r="A222" s="12">
        <v>44501</v>
      </c>
      <c r="B222" s="13">
        <v>41.6666666666667</v>
      </c>
      <c r="C222" s="14">
        <v>41.9</v>
      </c>
      <c r="D222" s="15"/>
      <c r="E222" s="13">
        <v>2.22222222222222</v>
      </c>
      <c r="F222" s="16">
        <v>3</v>
      </c>
      <c r="G222" s="17"/>
      <c r="H222" s="18"/>
      <c r="I222" s="19"/>
      <c r="J222" s="20"/>
      <c r="K222" s="21"/>
    </row>
    <row r="223" ht="17" customHeight="1">
      <c r="A223" s="12">
        <v>44531</v>
      </c>
      <c r="B223" s="13">
        <v>43.3333333333333</v>
      </c>
      <c r="C223" s="14">
        <v>42.3</v>
      </c>
      <c r="D223" s="15"/>
      <c r="E223" s="13">
        <v>2.22222222222222</v>
      </c>
      <c r="F223" s="16">
        <v>5.6</v>
      </c>
      <c r="G223" s="17"/>
      <c r="H223" s="18"/>
      <c r="I223" s="19"/>
      <c r="J223" s="20"/>
      <c r="K223" s="21"/>
    </row>
    <row r="224" ht="17" customHeight="1">
      <c r="A224" t="s" s="22">
        <v>5</v>
      </c>
      <c r="B224" s="23">
        <f>AVERAGE(B212:B223)</f>
        <v>36.0138888888889</v>
      </c>
      <c r="C224" s="23">
        <f>AVERAGE(C212:C223)</f>
        <v>35.7416666666667</v>
      </c>
      <c r="D224" s="24"/>
      <c r="E224" s="23">
        <f>AVERAGE(E212:E223)</f>
        <v>-1.05092592592593</v>
      </c>
      <c r="F224" s="25">
        <f>AVERAGE(F212:F223)</f>
        <v>-0.383333333333333</v>
      </c>
      <c r="G224" s="17"/>
      <c r="H224" s="18"/>
      <c r="I224" s="19"/>
      <c r="J224" s="20"/>
      <c r="K224" s="21"/>
    </row>
    <row r="225" ht="17" customHeight="1">
      <c r="A225" s="26"/>
      <c r="B225" s="21"/>
      <c r="C225" s="21"/>
      <c r="D225" s="24"/>
      <c r="E225" s="21"/>
      <c r="F225" s="27"/>
      <c r="G225" s="17"/>
      <c r="H225" s="18"/>
      <c r="I225" s="19"/>
      <c r="J225" s="20"/>
      <c r="K225" s="21"/>
    </row>
    <row r="226" ht="47" customHeight="1">
      <c r="A226" t="s" s="2">
        <v>56</v>
      </c>
      <c r="B226" t="s" s="3">
        <v>1</v>
      </c>
      <c r="C226" t="s" s="4">
        <v>57</v>
      </c>
      <c r="D226" s="28"/>
      <c r="E226" t="s" s="3">
        <v>3</v>
      </c>
      <c r="F226" t="s" s="6">
        <v>58</v>
      </c>
      <c r="G226" s="29"/>
      <c r="H226" s="30"/>
      <c r="I226" s="31"/>
      <c r="J226" s="32"/>
      <c r="K226" s="33"/>
    </row>
    <row r="227" ht="17" customHeight="1">
      <c r="A227" s="12">
        <v>44197</v>
      </c>
      <c r="B227" s="13">
        <v>44.3888888888889</v>
      </c>
      <c r="C227" s="14">
        <v>44</v>
      </c>
      <c r="D227" s="15"/>
      <c r="E227" s="13">
        <v>4.16666666666667</v>
      </c>
      <c r="F227" s="16">
        <v>3.64</v>
      </c>
      <c r="G227" s="17"/>
      <c r="H227" s="18"/>
      <c r="I227" s="19"/>
      <c r="J227" s="20"/>
      <c r="K227" s="21"/>
    </row>
    <row r="228" ht="17" customHeight="1">
      <c r="A228" s="12">
        <v>44228</v>
      </c>
      <c r="B228" s="13">
        <v>42.5555555555556</v>
      </c>
      <c r="C228" s="14">
        <v>42.9</v>
      </c>
      <c r="D228" s="15"/>
      <c r="E228" s="13">
        <v>5</v>
      </c>
      <c r="F228" s="16">
        <v>3.63</v>
      </c>
      <c r="G228" s="17"/>
      <c r="H228" s="18"/>
      <c r="I228" s="19"/>
      <c r="J228" s="20"/>
      <c r="K228" s="21"/>
    </row>
    <row r="229" ht="17" customHeight="1">
      <c r="A229" s="12">
        <v>44256</v>
      </c>
      <c r="B229" s="13">
        <v>39.3888888888889</v>
      </c>
      <c r="C229" s="14">
        <v>37.5</v>
      </c>
      <c r="D229" s="15"/>
      <c r="E229" s="13">
        <v>0</v>
      </c>
      <c r="F229" s="16">
        <v>0.63</v>
      </c>
      <c r="G229" s="17"/>
      <c r="H229" s="18"/>
      <c r="I229" s="19"/>
      <c r="J229" s="20"/>
      <c r="K229" s="21"/>
    </row>
    <row r="230" ht="17" customHeight="1">
      <c r="A230" s="12">
        <v>44287</v>
      </c>
      <c r="B230" s="13">
        <v>35.6111111111111</v>
      </c>
      <c r="C230" s="14">
        <v>35</v>
      </c>
      <c r="D230" s="15"/>
      <c r="E230" s="13">
        <v>-3.33333333333333</v>
      </c>
      <c r="F230" s="16">
        <v>-3.6</v>
      </c>
      <c r="G230" s="17"/>
      <c r="H230" s="18"/>
      <c r="I230" s="19"/>
      <c r="J230" s="20"/>
      <c r="K230" s="21"/>
    </row>
    <row r="231" ht="17" customHeight="1">
      <c r="A231" s="12">
        <v>44317</v>
      </c>
      <c r="B231" s="13">
        <v>30.1666666666667</v>
      </c>
      <c r="C231" s="14">
        <v>28.2</v>
      </c>
      <c r="D231" s="15"/>
      <c r="E231" s="13">
        <v>-6.11111111111111</v>
      </c>
      <c r="F231" s="16">
        <v>-6.1</v>
      </c>
      <c r="G231" s="17"/>
      <c r="H231" s="18"/>
      <c r="I231" s="19"/>
      <c r="J231" s="20"/>
      <c r="K231" s="21"/>
    </row>
    <row r="232" ht="17" customHeight="1">
      <c r="A232" s="12">
        <v>44348</v>
      </c>
      <c r="B232" s="13">
        <v>25.5555555555556</v>
      </c>
      <c r="C232" s="14">
        <v>24.6</v>
      </c>
      <c r="D232" s="15"/>
      <c r="E232" s="13">
        <v>-8.33333333333333</v>
      </c>
      <c r="F232" s="16">
        <v>-7.2</v>
      </c>
      <c r="G232" s="17"/>
      <c r="H232" s="18"/>
      <c r="I232" s="19"/>
      <c r="J232" s="20"/>
      <c r="K232" s="21"/>
    </row>
    <row r="233" ht="17" customHeight="1">
      <c r="A233" s="12">
        <v>44378</v>
      </c>
      <c r="B233" s="13">
        <v>24.0555555555556</v>
      </c>
      <c r="C233" s="14">
        <v>24.2</v>
      </c>
      <c r="D233" s="15"/>
      <c r="E233" s="13">
        <v>-8.33333333333333</v>
      </c>
      <c r="F233" s="16">
        <v>-9</v>
      </c>
      <c r="G233" s="17"/>
      <c r="H233" s="18"/>
      <c r="I233" s="19"/>
      <c r="J233" s="20"/>
      <c r="K233" s="21"/>
    </row>
    <row r="234" ht="17" customHeight="1">
      <c r="A234" s="12">
        <v>44409</v>
      </c>
      <c r="B234" s="13">
        <v>29.4444444444444</v>
      </c>
      <c r="C234" s="14">
        <v>29</v>
      </c>
      <c r="D234" s="15"/>
      <c r="E234" s="13">
        <v>-7.22222222222222</v>
      </c>
      <c r="F234" s="16">
        <v>-7.6</v>
      </c>
      <c r="G234" s="17"/>
      <c r="H234" s="18"/>
      <c r="I234" s="19"/>
      <c r="J234" s="20"/>
      <c r="K234" s="21"/>
    </row>
    <row r="235" ht="17" customHeight="1">
      <c r="A235" s="12">
        <v>44440</v>
      </c>
      <c r="B235" s="13">
        <v>32.7777777777778</v>
      </c>
      <c r="C235" s="14">
        <v>33.6</v>
      </c>
      <c r="D235" s="15"/>
      <c r="E235" s="13">
        <v>-4.44444444444444</v>
      </c>
      <c r="F235" s="16">
        <v>-5</v>
      </c>
      <c r="G235" s="17"/>
      <c r="H235" s="18"/>
      <c r="I235" s="19"/>
      <c r="J235" s="20"/>
      <c r="K235" s="21"/>
    </row>
    <row r="236" ht="17" customHeight="1">
      <c r="A236" s="12">
        <v>44470</v>
      </c>
      <c r="B236" s="13">
        <v>37.1666666666667</v>
      </c>
      <c r="C236" s="14">
        <v>38.8</v>
      </c>
      <c r="D236" s="15"/>
      <c r="E236" s="13">
        <v>-5</v>
      </c>
      <c r="F236" s="16">
        <v>-2.2</v>
      </c>
      <c r="G236" s="17"/>
      <c r="H236" s="18"/>
      <c r="I236" s="19"/>
      <c r="J236" s="20"/>
      <c r="K236" s="21"/>
    </row>
    <row r="237" ht="17" customHeight="1">
      <c r="A237" s="12">
        <v>44501</v>
      </c>
      <c r="B237" s="13">
        <v>41</v>
      </c>
      <c r="C237" s="14">
        <v>41.6</v>
      </c>
      <c r="D237" s="15"/>
      <c r="E237" s="13">
        <v>0.555555555555556</v>
      </c>
      <c r="F237" s="16">
        <v>-0.8</v>
      </c>
      <c r="G237" s="17"/>
      <c r="H237" s="18"/>
      <c r="I237" s="19"/>
      <c r="J237" s="20"/>
      <c r="K237" s="21"/>
    </row>
    <row r="238" ht="17" customHeight="1">
      <c r="A238" s="12">
        <v>44531</v>
      </c>
      <c r="B238" s="13">
        <v>42.5</v>
      </c>
      <c r="C238" s="14">
        <v>41.5</v>
      </c>
      <c r="D238" s="15"/>
      <c r="E238" s="13">
        <v>2.77777777777778</v>
      </c>
      <c r="F238" s="16">
        <v>2.71</v>
      </c>
      <c r="G238" s="17"/>
      <c r="H238" s="18"/>
      <c r="I238" s="19"/>
      <c r="J238" s="20"/>
      <c r="K238" s="21"/>
    </row>
    <row r="239" ht="17" customHeight="1">
      <c r="A239" t="s" s="22">
        <v>5</v>
      </c>
      <c r="B239" s="23">
        <f>AVERAGE(B227:B238)</f>
        <v>35.3842592592593</v>
      </c>
      <c r="C239" s="23">
        <f>AVERAGE(C227:C238)</f>
        <v>35.075</v>
      </c>
      <c r="D239" s="24"/>
      <c r="E239" s="23">
        <f>AVERAGE(E227:E238)</f>
        <v>-2.52314814814815</v>
      </c>
      <c r="F239" s="25">
        <f>AVERAGE(F227:F238)</f>
        <v>-2.57416666666667</v>
      </c>
      <c r="G239" s="17"/>
      <c r="H239" s="18"/>
      <c r="I239" s="19"/>
      <c r="J239" s="20"/>
      <c r="K239" s="21"/>
    </row>
    <row r="240" ht="17" customHeight="1">
      <c r="A240" s="26"/>
      <c r="B240" s="21"/>
      <c r="C240" s="21"/>
      <c r="D240" s="24"/>
      <c r="E240" s="21"/>
      <c r="F240" s="27"/>
      <c r="G240" s="17"/>
      <c r="H240" s="18"/>
      <c r="I240" s="19"/>
      <c r="J240" s="20"/>
      <c r="K240" s="21"/>
    </row>
    <row r="241" ht="47" customHeight="1">
      <c r="A241" t="s" s="2">
        <v>59</v>
      </c>
      <c r="B241" t="s" s="3">
        <v>1</v>
      </c>
      <c r="C241" t="s" s="4">
        <v>60</v>
      </c>
      <c r="D241" s="28"/>
      <c r="E241" t="s" s="3">
        <v>3</v>
      </c>
      <c r="F241" t="s" s="6">
        <v>61</v>
      </c>
      <c r="G241" s="29"/>
      <c r="H241" s="30"/>
      <c r="I241" s="31"/>
      <c r="J241" s="32"/>
      <c r="K241" s="33"/>
    </row>
    <row r="242" ht="17" customHeight="1">
      <c r="A242" s="12">
        <v>44197</v>
      </c>
      <c r="B242" s="13">
        <v>45.1111111111111</v>
      </c>
      <c r="C242" s="14">
        <v>42.5</v>
      </c>
      <c r="D242" s="15"/>
      <c r="E242" s="13">
        <v>3.33333333333333</v>
      </c>
      <c r="F242" s="16">
        <v>4.5</v>
      </c>
      <c r="G242" s="17"/>
      <c r="H242" s="18"/>
      <c r="I242" s="19"/>
      <c r="J242" s="20"/>
      <c r="K242" s="21"/>
    </row>
    <row r="243" ht="17" customHeight="1">
      <c r="A243" s="12">
        <v>44228</v>
      </c>
      <c r="B243" s="13">
        <v>40.5555555555556</v>
      </c>
      <c r="C243" s="14">
        <v>43.9</v>
      </c>
      <c r="D243" s="15"/>
      <c r="E243" s="13">
        <v>3.88888888888889</v>
      </c>
      <c r="F243" s="16">
        <v>4.8</v>
      </c>
      <c r="G243" s="17"/>
      <c r="H243" s="18"/>
      <c r="I243" s="19"/>
      <c r="J243" s="20"/>
      <c r="K243" s="21"/>
    </row>
    <row r="244" ht="17" customHeight="1">
      <c r="A244" s="12">
        <v>44256</v>
      </c>
      <c r="B244" s="13">
        <v>40</v>
      </c>
      <c r="C244" s="14">
        <v>37.1</v>
      </c>
      <c r="D244" s="15"/>
      <c r="E244" s="13">
        <v>0.555555555555556</v>
      </c>
      <c r="F244" s="16">
        <v>1.5</v>
      </c>
      <c r="G244" s="17"/>
      <c r="H244" s="18"/>
      <c r="I244" s="19"/>
      <c r="J244" s="20"/>
      <c r="K244" s="21"/>
    </row>
    <row r="245" ht="17" customHeight="1">
      <c r="A245" s="12">
        <v>44287</v>
      </c>
      <c r="B245" s="13">
        <v>34.4444444444444</v>
      </c>
      <c r="C245" s="14">
        <v>32.6</v>
      </c>
      <c r="D245" s="15"/>
      <c r="E245" s="13">
        <v>-2.22222222222222</v>
      </c>
      <c r="F245" s="16">
        <v>-3.7</v>
      </c>
      <c r="G245" s="17"/>
      <c r="H245" s="18"/>
      <c r="I245" s="19"/>
      <c r="J245" s="20"/>
      <c r="K245" s="21"/>
    </row>
    <row r="246" ht="17" customHeight="1">
      <c r="A246" s="12">
        <v>44317</v>
      </c>
      <c r="B246" s="13">
        <v>28.8888888888889</v>
      </c>
      <c r="C246" s="14">
        <v>27.2</v>
      </c>
      <c r="D246" s="15"/>
      <c r="E246" s="13">
        <v>-6.66666666666667</v>
      </c>
      <c r="F246" s="16">
        <v>-5.8</v>
      </c>
      <c r="G246" s="17"/>
      <c r="H246" s="18"/>
      <c r="I246" s="19"/>
      <c r="J246" s="20"/>
      <c r="K246" s="21"/>
    </row>
    <row r="247" ht="17" customHeight="1">
      <c r="A247" s="12">
        <v>44348</v>
      </c>
      <c r="B247" s="13">
        <v>27.2222222222222</v>
      </c>
      <c r="C247" s="14">
        <v>22.2</v>
      </c>
      <c r="D247" s="15"/>
      <c r="E247" s="13">
        <v>-9.444444444444439</v>
      </c>
      <c r="F247" s="16">
        <v>-7.5</v>
      </c>
      <c r="G247" s="17"/>
      <c r="H247" s="18"/>
      <c r="I247" s="19"/>
      <c r="J247" s="20"/>
      <c r="K247" s="21"/>
    </row>
    <row r="248" ht="17" customHeight="1">
      <c r="A248" s="12">
        <v>44378</v>
      </c>
      <c r="B248" s="13">
        <v>23.8888888888889</v>
      </c>
      <c r="C248" s="14">
        <v>23.6</v>
      </c>
      <c r="D248" s="15"/>
      <c r="E248" s="13">
        <v>-8.33333333333333</v>
      </c>
      <c r="F248" s="16">
        <v>-7.7</v>
      </c>
      <c r="G248" s="17"/>
      <c r="H248" s="18"/>
      <c r="I248" s="19"/>
      <c r="J248" s="20"/>
      <c r="K248" s="21"/>
    </row>
    <row r="249" ht="17" customHeight="1">
      <c r="A249" s="12">
        <v>44409</v>
      </c>
      <c r="B249" s="13">
        <v>28.6666666666667</v>
      </c>
      <c r="C249" s="14">
        <v>25.8</v>
      </c>
      <c r="D249" s="15"/>
      <c r="E249" s="13">
        <v>-6.11111111111111</v>
      </c>
      <c r="F249" s="16">
        <v>-6.4</v>
      </c>
      <c r="G249" s="17"/>
      <c r="H249" s="18"/>
      <c r="I249" s="19"/>
      <c r="J249" s="20"/>
      <c r="K249" s="21"/>
    </row>
    <row r="250" ht="17" customHeight="1">
      <c r="A250" s="12">
        <v>44440</v>
      </c>
      <c r="B250" s="13">
        <v>31.6666666666667</v>
      </c>
      <c r="C250" s="14">
        <v>32.5</v>
      </c>
      <c r="D250" s="15"/>
      <c r="E250" s="13">
        <v>-5.55555555555556</v>
      </c>
      <c r="F250" s="16">
        <v>-4.4</v>
      </c>
      <c r="G250" s="17"/>
      <c r="H250" s="18"/>
      <c r="I250" s="19"/>
      <c r="J250" s="20"/>
      <c r="K250" s="21"/>
    </row>
    <row r="251" ht="17" customHeight="1">
      <c r="A251" s="12">
        <v>44470</v>
      </c>
      <c r="B251" s="13">
        <v>39.4444444444444</v>
      </c>
      <c r="C251" s="14">
        <v>35.2</v>
      </c>
      <c r="D251" s="15"/>
      <c r="E251" s="13">
        <v>-5.55555555555556</v>
      </c>
      <c r="F251" s="16">
        <v>-0.9</v>
      </c>
      <c r="G251" s="17"/>
      <c r="H251" s="18"/>
      <c r="I251" s="19"/>
      <c r="J251" s="20"/>
      <c r="K251" s="21"/>
    </row>
    <row r="252" ht="17" customHeight="1">
      <c r="A252" s="12">
        <v>44501</v>
      </c>
      <c r="B252" s="13">
        <v>42.2222222222222</v>
      </c>
      <c r="C252" s="14">
        <v>42.5</v>
      </c>
      <c r="D252" s="15"/>
      <c r="E252" s="13">
        <v>-1.11111111111111</v>
      </c>
      <c r="F252" s="16">
        <v>0.2</v>
      </c>
      <c r="G252" s="17"/>
      <c r="H252" s="18"/>
      <c r="I252" s="19"/>
      <c r="J252" s="20"/>
      <c r="K252" s="21"/>
    </row>
    <row r="253" ht="17" customHeight="1">
      <c r="A253" s="12">
        <v>44531</v>
      </c>
      <c r="B253" s="13">
        <v>41.1111111111111</v>
      </c>
      <c r="C253" s="14">
        <v>42.7</v>
      </c>
      <c r="D253" s="15"/>
      <c r="E253" s="13">
        <v>0.555555555555556</v>
      </c>
      <c r="F253" s="16">
        <v>2.9</v>
      </c>
      <c r="G253" s="17"/>
      <c r="H253" s="18"/>
      <c r="I253" s="19"/>
      <c r="J253" s="20"/>
      <c r="K253" s="21"/>
    </row>
    <row r="254" ht="17" customHeight="1">
      <c r="A254" t="s" s="22">
        <v>5</v>
      </c>
      <c r="B254" s="23">
        <f>AVERAGE(B242:B253)</f>
        <v>35.2685185185185</v>
      </c>
      <c r="C254" s="23">
        <f>AVERAGE(C242:C253)</f>
        <v>33.9833333333333</v>
      </c>
      <c r="D254" s="24"/>
      <c r="E254" s="23">
        <f>AVERAGE(E242:E253)</f>
        <v>-3.05555555555556</v>
      </c>
      <c r="F254" s="25">
        <f>AVERAGE(F242:F253)</f>
        <v>-1.875</v>
      </c>
      <c r="G254" s="17"/>
      <c r="H254" s="18"/>
      <c r="I254" s="19"/>
      <c r="J254" s="20"/>
      <c r="K254" s="21"/>
    </row>
    <row r="255" ht="17" customHeight="1">
      <c r="A255" s="26"/>
      <c r="B255" s="21"/>
      <c r="C255" s="21"/>
      <c r="D255" s="24"/>
      <c r="E255" s="21"/>
      <c r="F255" s="27"/>
      <c r="G255" s="17"/>
      <c r="H255" s="18"/>
      <c r="I255" s="19"/>
      <c r="J255" s="20"/>
      <c r="K255" s="21"/>
    </row>
    <row r="256" ht="47" customHeight="1">
      <c r="A256" t="s" s="2">
        <v>62</v>
      </c>
      <c r="B256" t="s" s="3">
        <v>1</v>
      </c>
      <c r="C256" t="s" s="4">
        <v>63</v>
      </c>
      <c r="D256" s="28"/>
      <c r="E256" t="s" s="3">
        <v>3</v>
      </c>
      <c r="F256" t="s" s="6">
        <v>64</v>
      </c>
      <c r="G256" s="29"/>
      <c r="H256" s="30"/>
      <c r="I256" s="31"/>
      <c r="J256" s="32"/>
      <c r="K256" s="33"/>
    </row>
    <row r="257" ht="17" customHeight="1">
      <c r="A257" s="12">
        <v>44197</v>
      </c>
      <c r="B257" s="13">
        <v>45.5555555555556</v>
      </c>
      <c r="C257" s="14">
        <v>45.7</v>
      </c>
      <c r="D257" s="15"/>
      <c r="E257" s="13">
        <v>5.66666666666667</v>
      </c>
      <c r="F257" s="16">
        <v>7.5</v>
      </c>
      <c r="G257" s="17"/>
      <c r="H257" s="18"/>
      <c r="I257" s="19"/>
      <c r="J257" s="20"/>
      <c r="K257" s="21"/>
    </row>
    <row r="258" ht="17" customHeight="1">
      <c r="A258" s="12">
        <v>44228</v>
      </c>
      <c r="B258" s="13">
        <v>43.8888888888889</v>
      </c>
      <c r="C258" s="14">
        <v>46.7</v>
      </c>
      <c r="D258" s="15"/>
      <c r="E258" s="13">
        <v>6.11111111111111</v>
      </c>
      <c r="F258" s="16">
        <v>7.9</v>
      </c>
      <c r="G258" s="17"/>
      <c r="H258" s="18"/>
      <c r="I258" s="19"/>
      <c r="J258" s="20"/>
      <c r="K258" s="21"/>
    </row>
    <row r="259" ht="17" customHeight="1">
      <c r="A259" s="12">
        <v>44256</v>
      </c>
      <c r="B259" s="13">
        <v>41</v>
      </c>
      <c r="C259" s="14">
        <v>40.2</v>
      </c>
      <c r="D259" s="15"/>
      <c r="E259" s="13">
        <v>3.33333333333333</v>
      </c>
      <c r="F259" s="16">
        <v>4.1</v>
      </c>
      <c r="G259" s="17"/>
      <c r="H259" s="18"/>
      <c r="I259" s="19"/>
      <c r="J259" s="20"/>
      <c r="K259" s="21"/>
    </row>
    <row r="260" ht="17" customHeight="1">
      <c r="A260" s="12">
        <v>44287</v>
      </c>
      <c r="B260" s="13">
        <v>36.6666666666667</v>
      </c>
      <c r="C260" s="14">
        <v>35.2</v>
      </c>
      <c r="D260" s="15"/>
      <c r="E260" s="13">
        <v>-0.166666666666667</v>
      </c>
      <c r="F260" s="16">
        <v>-1.8</v>
      </c>
      <c r="G260" s="17"/>
      <c r="H260" s="18"/>
      <c r="I260" s="19"/>
      <c r="J260" s="20"/>
      <c r="K260" s="21"/>
    </row>
    <row r="261" ht="17" customHeight="1">
      <c r="A261" s="12">
        <v>44317</v>
      </c>
      <c r="B261" s="13">
        <v>30.8333333333333</v>
      </c>
      <c r="C261" s="14">
        <v>27.7</v>
      </c>
      <c r="D261" s="15"/>
      <c r="E261" s="13">
        <v>-2.22222222222222</v>
      </c>
      <c r="F261" s="16">
        <v>-4.2</v>
      </c>
      <c r="G261" s="17"/>
      <c r="H261" s="18"/>
      <c r="I261" s="19"/>
      <c r="J261" s="20"/>
      <c r="K261" s="21"/>
    </row>
    <row r="262" ht="17" customHeight="1">
      <c r="A262" s="12">
        <v>44348</v>
      </c>
      <c r="B262" s="13">
        <v>23.8888888888889</v>
      </c>
      <c r="C262" s="14">
        <v>24.1</v>
      </c>
      <c r="D262" s="15"/>
      <c r="E262" s="13">
        <v>-5.55555555555556</v>
      </c>
      <c r="F262" s="16">
        <v>-6.4</v>
      </c>
      <c r="G262" s="17"/>
      <c r="H262" s="18"/>
      <c r="I262" s="19"/>
      <c r="J262" s="20"/>
      <c r="K262" s="21"/>
    </row>
    <row r="263" ht="17" customHeight="1">
      <c r="A263" s="12">
        <v>44378</v>
      </c>
      <c r="B263" s="13">
        <v>23.2222222222222</v>
      </c>
      <c r="C263" s="14">
        <v>22.3</v>
      </c>
      <c r="D263" s="15"/>
      <c r="E263" s="13">
        <v>-5</v>
      </c>
      <c r="F263" s="16">
        <v>-6.7</v>
      </c>
      <c r="G263" s="17"/>
      <c r="H263" s="18"/>
      <c r="I263" s="19"/>
      <c r="J263" s="20"/>
      <c r="K263" s="21"/>
    </row>
    <row r="264" ht="17" customHeight="1">
      <c r="A264" s="12">
        <v>44409</v>
      </c>
      <c r="B264" s="13">
        <v>26.6666666666667</v>
      </c>
      <c r="C264" s="14">
        <v>26.4</v>
      </c>
      <c r="D264" s="15"/>
      <c r="E264" s="13">
        <v>-4.44444444444444</v>
      </c>
      <c r="F264" s="16">
        <v>-5.4</v>
      </c>
      <c r="G264" s="17"/>
      <c r="H264" s="18"/>
      <c r="I264" s="19"/>
      <c r="J264" s="20"/>
      <c r="K264" s="21"/>
    </row>
    <row r="265" ht="17" customHeight="1">
      <c r="A265" s="12">
        <v>44440</v>
      </c>
      <c r="B265" s="13">
        <v>34.4444444444444</v>
      </c>
      <c r="C265" s="14">
        <v>32.9</v>
      </c>
      <c r="D265" s="15"/>
      <c r="E265" s="13">
        <v>-2.66666666666667</v>
      </c>
      <c r="F265" s="16">
        <v>-3.2</v>
      </c>
      <c r="G265" s="17"/>
      <c r="H265" s="18"/>
      <c r="I265" s="19"/>
      <c r="J265" s="20"/>
      <c r="K265" s="21"/>
    </row>
    <row r="266" ht="17" customHeight="1">
      <c r="A266" s="12">
        <v>44470</v>
      </c>
      <c r="B266" s="13">
        <v>39.4444444444444</v>
      </c>
      <c r="C266" s="14">
        <v>38.3</v>
      </c>
      <c r="D266" s="15"/>
      <c r="E266" s="13">
        <v>-1.11111111111111</v>
      </c>
      <c r="F266" s="16">
        <v>-0.9</v>
      </c>
      <c r="G266" s="17"/>
      <c r="H266" s="18"/>
      <c r="I266" s="19"/>
      <c r="J266" s="20"/>
      <c r="K266" s="21"/>
    </row>
    <row r="267" ht="17" customHeight="1">
      <c r="A267" s="12">
        <v>44501</v>
      </c>
      <c r="B267" s="13">
        <v>42.8888888888889</v>
      </c>
      <c r="C267" s="14">
        <v>44.9</v>
      </c>
      <c r="D267" s="15"/>
      <c r="E267" s="13">
        <v>1.66666666666667</v>
      </c>
      <c r="F267" s="16">
        <v>1.2</v>
      </c>
      <c r="G267" s="17"/>
      <c r="H267" s="18"/>
      <c r="I267" s="19"/>
      <c r="J267" s="20"/>
      <c r="K267" s="21"/>
    </row>
    <row r="268" ht="17" customHeight="1">
      <c r="A268" s="12">
        <v>44531</v>
      </c>
      <c r="B268" s="13">
        <v>43.3333333333333</v>
      </c>
      <c r="C268" s="14">
        <v>46.3</v>
      </c>
      <c r="D268" s="15"/>
      <c r="E268" s="13">
        <v>5</v>
      </c>
      <c r="F268" s="16">
        <v>5.7</v>
      </c>
      <c r="G268" s="17"/>
      <c r="H268" s="18"/>
      <c r="I268" s="19"/>
      <c r="J268" s="20"/>
      <c r="K268" s="21"/>
    </row>
    <row r="269" ht="17" customHeight="1">
      <c r="A269" t="s" s="22">
        <v>5</v>
      </c>
      <c r="B269" s="23">
        <f>AVERAGE(B257:B268)</f>
        <v>35.9861111111111</v>
      </c>
      <c r="C269" s="23">
        <f>AVERAGE(C257:C268)</f>
        <v>35.8916666666667</v>
      </c>
      <c r="D269" s="24"/>
      <c r="E269" s="23">
        <f>AVERAGE(E257:E268)</f>
        <v>0.0509259259259261</v>
      </c>
      <c r="F269" s="25">
        <f>AVERAGE(F257:F268)</f>
        <v>-0.183333333333333</v>
      </c>
      <c r="G269" s="17"/>
      <c r="H269" s="18"/>
      <c r="I269" s="19"/>
      <c r="J269" s="20"/>
      <c r="K269" s="21"/>
    </row>
    <row r="270" ht="17" customHeight="1">
      <c r="A270" s="26"/>
      <c r="B270" s="21"/>
      <c r="C270" s="21"/>
      <c r="D270" s="24"/>
      <c r="E270" s="21"/>
      <c r="F270" s="27"/>
      <c r="G270" s="17"/>
      <c r="H270" s="18"/>
      <c r="I270" s="19"/>
      <c r="J270" s="20"/>
      <c r="K270" s="21"/>
    </row>
    <row r="271" ht="47" customHeight="1">
      <c r="A271" t="s" s="2">
        <v>65</v>
      </c>
      <c r="B271" t="s" s="3">
        <v>1</v>
      </c>
      <c r="C271" t="s" s="4">
        <v>66</v>
      </c>
      <c r="D271" s="28"/>
      <c r="E271" t="s" s="3">
        <v>3</v>
      </c>
      <c r="F271" t="s" s="6">
        <v>67</v>
      </c>
      <c r="G271" s="29"/>
      <c r="H271" t="s" s="34">
        <v>12</v>
      </c>
      <c r="I271" t="s" s="35">
        <v>13</v>
      </c>
      <c r="J271" t="s" s="36">
        <v>68</v>
      </c>
      <c r="K271" t="s" s="37">
        <v>69</v>
      </c>
    </row>
    <row r="272" ht="17" customHeight="1">
      <c r="A272" s="12">
        <v>44197</v>
      </c>
      <c r="B272" s="13">
        <v>47.2222222222222</v>
      </c>
      <c r="C272" s="14">
        <v>46.1</v>
      </c>
      <c r="D272" s="15"/>
      <c r="E272" s="13">
        <v>6.94444444444444</v>
      </c>
      <c r="F272" s="16">
        <v>3.4</v>
      </c>
      <c r="G272" s="17"/>
      <c r="H272" s="38">
        <v>46.5</v>
      </c>
      <c r="I272" s="39">
        <v>2.8</v>
      </c>
      <c r="J272" s="41">
        <v>45.2</v>
      </c>
      <c r="K272" s="14">
        <v>2.8</v>
      </c>
    </row>
    <row r="273" ht="17" customHeight="1">
      <c r="A273" s="12">
        <v>44228</v>
      </c>
      <c r="B273" s="13">
        <v>43.8333333333333</v>
      </c>
      <c r="C273" s="14">
        <v>45.2</v>
      </c>
      <c r="D273" s="15"/>
      <c r="E273" s="13">
        <v>5.55555555555556</v>
      </c>
      <c r="F273" s="16">
        <v>2.3</v>
      </c>
      <c r="G273" s="17"/>
      <c r="H273" s="38">
        <v>45.2</v>
      </c>
      <c r="I273" s="39">
        <v>1.4</v>
      </c>
      <c r="J273" s="41">
        <v>45.2</v>
      </c>
      <c r="K273" s="14">
        <v>1.4</v>
      </c>
    </row>
    <row r="274" ht="17" customHeight="1">
      <c r="A274" s="12">
        <v>44256</v>
      </c>
      <c r="B274" s="13">
        <v>41.0555555555556</v>
      </c>
      <c r="C274" s="14">
        <v>39.5</v>
      </c>
      <c r="D274" s="15"/>
      <c r="E274" s="13">
        <v>2.77777777777778</v>
      </c>
      <c r="F274" s="16">
        <v>2.6</v>
      </c>
      <c r="G274" s="17"/>
      <c r="H274" s="38">
        <v>40.1</v>
      </c>
      <c r="I274" s="39">
        <v>-0.8</v>
      </c>
      <c r="J274" s="41">
        <v>39.7</v>
      </c>
      <c r="K274" s="14">
        <v>1</v>
      </c>
    </row>
    <row r="275" ht="17" customHeight="1">
      <c r="A275" s="12">
        <v>44287</v>
      </c>
      <c r="B275" s="13">
        <v>34.6111111111111</v>
      </c>
      <c r="C275" s="14">
        <v>35.8</v>
      </c>
      <c r="D275" s="15"/>
      <c r="E275" s="13">
        <v>0</v>
      </c>
      <c r="F275" s="16">
        <v>-2.1</v>
      </c>
      <c r="G275" s="17"/>
      <c r="H275" s="38">
        <v>35.8</v>
      </c>
      <c r="I275" s="39">
        <v>-3.3</v>
      </c>
      <c r="J275" s="41">
        <v>35.8</v>
      </c>
      <c r="K275" s="14">
        <v>-2.1</v>
      </c>
    </row>
    <row r="276" ht="17" customHeight="1">
      <c r="A276" s="12">
        <v>44317</v>
      </c>
      <c r="B276" s="13">
        <v>28.8333333333333</v>
      </c>
      <c r="C276" s="14">
        <v>28.7</v>
      </c>
      <c r="D276" s="15"/>
      <c r="E276" s="13">
        <v>-3.88888888888889</v>
      </c>
      <c r="F276" s="16">
        <v>-4.4</v>
      </c>
      <c r="G276" s="17"/>
      <c r="H276" s="38">
        <v>28.7</v>
      </c>
      <c r="I276" s="39">
        <v>-6.5</v>
      </c>
      <c r="J276" s="41">
        <v>28.7</v>
      </c>
      <c r="K276" s="14">
        <v>-6</v>
      </c>
    </row>
    <row r="277" ht="17" customHeight="1">
      <c r="A277" s="12">
        <v>44348</v>
      </c>
      <c r="B277" s="13">
        <v>23.8333333333333</v>
      </c>
      <c r="C277" s="14">
        <v>23.2</v>
      </c>
      <c r="D277" s="15"/>
      <c r="E277" s="13">
        <v>-4.72222222222222</v>
      </c>
      <c r="F277" s="16">
        <v>-5.2</v>
      </c>
      <c r="G277" s="17"/>
      <c r="H277" s="38">
        <v>23.2</v>
      </c>
      <c r="I277" s="39">
        <v>-7</v>
      </c>
      <c r="J277" s="41">
        <v>23.2</v>
      </c>
      <c r="K277" s="14">
        <v>-6.8</v>
      </c>
    </row>
    <row r="278" ht="17" customHeight="1">
      <c r="A278" s="12">
        <v>44378</v>
      </c>
      <c r="B278" s="13">
        <v>-3.33333333333333</v>
      </c>
      <c r="C278" s="14">
        <v>23.2</v>
      </c>
      <c r="D278" s="15"/>
      <c r="E278" s="13">
        <v>-4.72222222222222</v>
      </c>
      <c r="F278" s="16">
        <v>-6.3</v>
      </c>
      <c r="G278" s="17"/>
      <c r="H278" s="38">
        <v>23.3</v>
      </c>
      <c r="I278" s="39">
        <v>-6.8</v>
      </c>
      <c r="J278" s="41">
        <v>23.3</v>
      </c>
      <c r="K278" s="14">
        <v>-6.8</v>
      </c>
    </row>
    <row r="279" ht="17" customHeight="1">
      <c r="A279" s="12">
        <v>44409</v>
      </c>
      <c r="B279" s="13">
        <v>25.5555555555556</v>
      </c>
      <c r="C279" s="14">
        <v>26.6</v>
      </c>
      <c r="D279" s="15"/>
      <c r="E279" s="13">
        <v>-5</v>
      </c>
      <c r="F279" s="16">
        <v>-5.4</v>
      </c>
      <c r="G279" s="17"/>
      <c r="H279" s="38">
        <v>27</v>
      </c>
      <c r="I279" s="39">
        <v>-7.5</v>
      </c>
      <c r="J279" s="41">
        <v>27</v>
      </c>
      <c r="K279" s="14">
        <v>-5.8</v>
      </c>
    </row>
    <row r="280" ht="17" customHeight="1">
      <c r="A280" s="12">
        <v>44440</v>
      </c>
      <c r="B280" s="13">
        <v>35.5</v>
      </c>
      <c r="C280" s="14">
        <v>32.9</v>
      </c>
      <c r="D280" s="15"/>
      <c r="E280" s="13">
        <v>-3.33333333333333</v>
      </c>
      <c r="F280" s="16">
        <v>-3.8</v>
      </c>
      <c r="G280" s="17"/>
      <c r="H280" s="38">
        <v>32.9</v>
      </c>
      <c r="I280" s="39">
        <v>-4.5</v>
      </c>
      <c r="J280" s="41">
        <v>32.9</v>
      </c>
      <c r="K280" s="14">
        <v>-4.3</v>
      </c>
    </row>
    <row r="281" ht="17" customHeight="1">
      <c r="A281" s="12">
        <v>44470</v>
      </c>
      <c r="B281" s="13">
        <v>39.9444444444444</v>
      </c>
      <c r="C281" s="14">
        <v>36.3</v>
      </c>
      <c r="D281" s="15"/>
      <c r="E281" s="13">
        <v>-0.555555555555556</v>
      </c>
      <c r="F281" s="16">
        <v>-2.2</v>
      </c>
      <c r="G281" s="17"/>
      <c r="H281" s="38">
        <v>38.9</v>
      </c>
      <c r="I281" s="39">
        <v>-3.6</v>
      </c>
      <c r="J281" s="41">
        <v>36.3</v>
      </c>
      <c r="K281" s="14">
        <v>-2.6</v>
      </c>
    </row>
    <row r="282" ht="17" customHeight="1">
      <c r="A282" s="12">
        <v>44501</v>
      </c>
      <c r="B282" s="13">
        <v>41.6666666666667</v>
      </c>
      <c r="C282" s="14">
        <v>42.8</v>
      </c>
      <c r="D282" s="15"/>
      <c r="E282" s="13">
        <v>2.94444444444444</v>
      </c>
      <c r="F282" s="16">
        <v>-0.2</v>
      </c>
      <c r="G282" s="17"/>
      <c r="H282" s="38">
        <v>42.8</v>
      </c>
      <c r="I282" s="39">
        <v>-1.1</v>
      </c>
      <c r="J282" s="41">
        <v>42.8</v>
      </c>
      <c r="K282" s="14">
        <v>-1.1</v>
      </c>
    </row>
    <row r="283" ht="17" customHeight="1">
      <c r="A283" s="12">
        <v>44531</v>
      </c>
      <c r="B283" s="13">
        <v>45.5</v>
      </c>
      <c r="C283" s="14">
        <v>43.2</v>
      </c>
      <c r="D283" s="15"/>
      <c r="E283" s="13">
        <v>5</v>
      </c>
      <c r="F283" s="16">
        <v>3.4</v>
      </c>
      <c r="G283" s="17"/>
      <c r="H283" s="38">
        <v>43.3</v>
      </c>
      <c r="I283" s="39">
        <v>0.3</v>
      </c>
      <c r="J283" s="41">
        <v>43.1</v>
      </c>
      <c r="K283" s="14">
        <v>2</v>
      </c>
    </row>
    <row r="284" ht="17" customHeight="1">
      <c r="A284" t="s" s="22">
        <v>5</v>
      </c>
      <c r="B284" s="23">
        <f>AVERAGE(B272:B283)</f>
        <v>33.6851851851852</v>
      </c>
      <c r="C284" s="23">
        <f>AVERAGE(C272:C283)</f>
        <v>35.2916666666667</v>
      </c>
      <c r="D284" s="24"/>
      <c r="E284" s="23">
        <f>AVERAGE(E272:E283)</f>
        <v>0.0833333333333337</v>
      </c>
      <c r="F284" s="25">
        <f>AVERAGE(F272:F283)</f>
        <v>-1.49166666666667</v>
      </c>
      <c r="G284" s="17"/>
      <c r="H284" s="42">
        <f>AVERAGE(H272:H283)</f>
        <v>35.6416666666667</v>
      </c>
      <c r="I284" s="43">
        <f>AVERAGE(I272:I283)</f>
        <v>-3.05</v>
      </c>
      <c r="J284" s="44">
        <f>AVERAGE(J272:J283)</f>
        <v>35.2666666666667</v>
      </c>
      <c r="K284" s="45">
        <f>AVERAGE(K272:K283)</f>
        <v>-2.35833333333333</v>
      </c>
    </row>
    <row r="285" ht="17" customHeight="1">
      <c r="A285" s="26"/>
      <c r="B285" s="21"/>
      <c r="C285" s="21"/>
      <c r="D285" s="24"/>
      <c r="E285" s="21"/>
      <c r="F285" s="27"/>
      <c r="G285" s="17"/>
      <c r="H285" s="18"/>
      <c r="I285" s="19"/>
      <c r="J285" s="20"/>
      <c r="K285" s="21"/>
    </row>
    <row r="286" ht="47" customHeight="1">
      <c r="A286" t="s" s="2">
        <v>70</v>
      </c>
      <c r="B286" t="s" s="3">
        <v>1</v>
      </c>
      <c r="C286" t="s" s="4">
        <v>71</v>
      </c>
      <c r="D286" s="28"/>
      <c r="E286" t="s" s="3">
        <v>3</v>
      </c>
      <c r="F286" t="s" s="6">
        <v>72</v>
      </c>
      <c r="G286" s="29"/>
      <c r="H286" s="30"/>
      <c r="I286" s="31"/>
      <c r="J286" s="32"/>
      <c r="K286" s="33"/>
    </row>
    <row r="287" ht="17" customHeight="1">
      <c r="A287" s="12">
        <v>44197</v>
      </c>
      <c r="B287" s="13">
        <v>41.9444444444444</v>
      </c>
      <c r="C287" s="14">
        <v>42.8</v>
      </c>
      <c r="D287" s="15"/>
      <c r="E287" s="13">
        <v>4.44444444444444</v>
      </c>
      <c r="F287" s="16">
        <v>-0.1</v>
      </c>
      <c r="G287" s="17"/>
      <c r="H287" s="18"/>
      <c r="I287" s="19"/>
      <c r="J287" s="20"/>
      <c r="K287" s="21"/>
    </row>
    <row r="288" ht="17" customHeight="1">
      <c r="A288" s="12">
        <v>44228</v>
      </c>
      <c r="B288" s="13">
        <v>38.8888888888889</v>
      </c>
      <c r="C288" s="14">
        <v>41.8</v>
      </c>
      <c r="D288" s="15"/>
      <c r="E288" s="13">
        <v>2.5</v>
      </c>
      <c r="F288" s="16">
        <v>0.7</v>
      </c>
      <c r="G288" s="17"/>
      <c r="H288" s="18"/>
      <c r="I288" s="19"/>
      <c r="J288" s="20"/>
      <c r="K288" s="21"/>
    </row>
    <row r="289" ht="17" customHeight="1">
      <c r="A289" s="12">
        <v>44256</v>
      </c>
      <c r="B289" s="13">
        <v>37.7777777777778</v>
      </c>
      <c r="C289" s="14">
        <v>35.9</v>
      </c>
      <c r="D289" s="15"/>
      <c r="E289" s="13">
        <v>0</v>
      </c>
      <c r="F289" s="16">
        <v>-0.8</v>
      </c>
      <c r="G289" s="17"/>
      <c r="H289" s="18"/>
      <c r="I289" s="19"/>
      <c r="J289" s="20"/>
      <c r="K289" s="21"/>
    </row>
    <row r="290" ht="17" customHeight="1">
      <c r="A290" s="12">
        <v>44287</v>
      </c>
      <c r="B290" s="13">
        <v>32.2222222222222</v>
      </c>
      <c r="C290" s="14">
        <v>31</v>
      </c>
      <c r="D290" s="15"/>
      <c r="E290" s="13">
        <v>-4</v>
      </c>
      <c r="F290" s="16">
        <v>-6.3</v>
      </c>
      <c r="G290" s="17"/>
      <c r="H290" s="18"/>
      <c r="I290" s="19"/>
      <c r="J290" s="20"/>
      <c r="K290" s="21"/>
    </row>
    <row r="291" ht="17" customHeight="1">
      <c r="A291" s="12">
        <v>44317</v>
      </c>
      <c r="B291" s="13">
        <v>25.9444444444444</v>
      </c>
      <c r="C291" s="14">
        <v>25.1</v>
      </c>
      <c r="D291" s="15"/>
      <c r="E291" s="13">
        <v>-5</v>
      </c>
      <c r="F291" s="16">
        <v>-8.1</v>
      </c>
      <c r="G291" s="17"/>
      <c r="H291" s="18"/>
      <c r="I291" s="19"/>
      <c r="J291" s="20"/>
      <c r="K291" s="21"/>
    </row>
    <row r="292" ht="17" customHeight="1">
      <c r="A292" s="12">
        <v>44348</v>
      </c>
      <c r="B292" s="13">
        <v>21.6666666666667</v>
      </c>
      <c r="C292" s="14">
        <v>20.7</v>
      </c>
      <c r="D292" s="15"/>
      <c r="E292" s="13">
        <v>-7.77777777777778</v>
      </c>
      <c r="F292" s="16">
        <v>-10</v>
      </c>
      <c r="G292" s="17"/>
      <c r="H292" s="18"/>
      <c r="I292" s="19"/>
      <c r="J292" s="20"/>
      <c r="K292" s="21"/>
    </row>
    <row r="293" ht="17" customHeight="1">
      <c r="A293" s="12">
        <v>44378</v>
      </c>
      <c r="B293" s="13">
        <v>21.1111111111111</v>
      </c>
      <c r="C293" s="14">
        <v>19.7</v>
      </c>
      <c r="D293" s="15"/>
      <c r="E293" s="13">
        <v>-7.55555555555556</v>
      </c>
      <c r="F293" s="16">
        <v>-10</v>
      </c>
      <c r="G293" s="17"/>
      <c r="H293" s="18"/>
      <c r="I293" s="19"/>
      <c r="J293" s="20"/>
      <c r="K293" s="21"/>
    </row>
    <row r="294" ht="17" customHeight="1">
      <c r="A294" s="12">
        <v>44409</v>
      </c>
      <c r="B294" s="13">
        <v>26.6666666666667</v>
      </c>
      <c r="C294" s="14">
        <v>24.1</v>
      </c>
      <c r="D294" s="15"/>
      <c r="E294" s="13">
        <v>-6.11111111111111</v>
      </c>
      <c r="F294" s="16">
        <v>-10</v>
      </c>
      <c r="G294" s="17"/>
      <c r="H294" s="18"/>
      <c r="I294" s="19"/>
      <c r="J294" s="20"/>
      <c r="K294" s="21"/>
    </row>
    <row r="295" ht="17" customHeight="1">
      <c r="A295" s="12">
        <v>44440</v>
      </c>
      <c r="B295" s="13">
        <v>29.1666666666667</v>
      </c>
      <c r="C295" s="14">
        <v>30.5</v>
      </c>
      <c r="D295" s="15"/>
      <c r="E295" s="13">
        <v>-4.44444444444444</v>
      </c>
      <c r="F295" s="16">
        <v>-7.4</v>
      </c>
      <c r="G295" s="17"/>
      <c r="H295" s="18"/>
      <c r="I295" s="19"/>
      <c r="J295" s="20"/>
      <c r="K295" s="21"/>
    </row>
    <row r="296" ht="17" customHeight="1">
      <c r="A296" s="12">
        <v>44470</v>
      </c>
      <c r="B296" s="13">
        <v>36.3888888888889</v>
      </c>
      <c r="C296" s="14">
        <v>31.3</v>
      </c>
      <c r="D296" s="15"/>
      <c r="E296" s="13">
        <v>-1.66666666666667</v>
      </c>
      <c r="F296" s="16">
        <v>-5.6</v>
      </c>
      <c r="G296" s="17"/>
      <c r="H296" s="18"/>
      <c r="I296" s="19"/>
      <c r="J296" s="20"/>
      <c r="K296" s="21"/>
    </row>
    <row r="297" ht="17" customHeight="1">
      <c r="A297" s="12">
        <v>44501</v>
      </c>
      <c r="B297" s="13">
        <v>38.8888888888889</v>
      </c>
      <c r="C297" s="14">
        <v>39.9</v>
      </c>
      <c r="D297" s="15"/>
      <c r="E297" s="13">
        <v>-0.555555555555556</v>
      </c>
      <c r="F297" s="16">
        <v>-4.4</v>
      </c>
      <c r="G297" s="17"/>
      <c r="H297" s="18"/>
      <c r="I297" s="19"/>
      <c r="J297" s="20"/>
      <c r="K297" s="21"/>
    </row>
    <row r="298" ht="17" customHeight="1">
      <c r="A298" s="12">
        <v>44531</v>
      </c>
      <c r="B298" s="13">
        <v>41.9444444444444</v>
      </c>
      <c r="C298" s="14">
        <v>42.1</v>
      </c>
      <c r="D298" s="15"/>
      <c r="E298" s="13">
        <v>0.555555555555556</v>
      </c>
      <c r="F298" s="16">
        <v>-1.2</v>
      </c>
      <c r="G298" s="17"/>
      <c r="H298" s="18"/>
      <c r="I298" s="19"/>
      <c r="J298" s="20"/>
      <c r="K298" s="21"/>
    </row>
    <row r="299" ht="17" customHeight="1">
      <c r="A299" t="s" s="22">
        <v>5</v>
      </c>
      <c r="B299" s="23">
        <f>AVERAGE(B287:B298)</f>
        <v>32.7175925925926</v>
      </c>
      <c r="C299" s="23">
        <f>AVERAGE(C287:C298)</f>
        <v>32.075</v>
      </c>
      <c r="D299" s="24"/>
      <c r="E299" s="23">
        <f>AVERAGE(E287:E298)</f>
        <v>-2.46759259259259</v>
      </c>
      <c r="F299" s="25">
        <f>AVERAGE(F287:F298)</f>
        <v>-5.26666666666667</v>
      </c>
      <c r="G299" s="17"/>
      <c r="H299" s="18"/>
      <c r="I299" s="19"/>
      <c r="J299" s="20"/>
      <c r="K299" s="21"/>
    </row>
    <row r="300" ht="17" customHeight="1">
      <c r="A300" s="26"/>
      <c r="B300" s="21"/>
      <c r="C300" s="21"/>
      <c r="D300" s="24"/>
      <c r="E300" s="21"/>
      <c r="F300" s="27"/>
      <c r="G300" s="17"/>
      <c r="H300" s="18"/>
      <c r="I300" s="19"/>
      <c r="J300" s="20"/>
      <c r="K300" s="21"/>
    </row>
    <row r="301" ht="47" customHeight="1">
      <c r="A301" t="s" s="2">
        <v>73</v>
      </c>
      <c r="B301" t="s" s="3">
        <v>1</v>
      </c>
      <c r="C301" t="s" s="4">
        <v>74</v>
      </c>
      <c r="D301" s="28"/>
      <c r="E301" t="s" s="3">
        <v>3</v>
      </c>
      <c r="F301" t="s" s="6">
        <v>75</v>
      </c>
      <c r="G301" s="29"/>
      <c r="H301" t="s" s="34">
        <v>12</v>
      </c>
      <c r="I301" t="s" s="35">
        <v>13</v>
      </c>
      <c r="J301" t="s" s="36">
        <v>12</v>
      </c>
      <c r="K301" t="s" s="37">
        <v>13</v>
      </c>
    </row>
    <row r="302" ht="17" customHeight="1">
      <c r="A302" s="12">
        <v>44197</v>
      </c>
      <c r="B302" s="13">
        <v>43.8888888888889</v>
      </c>
      <c r="C302" s="14">
        <v>43.9</v>
      </c>
      <c r="D302" s="15"/>
      <c r="E302" s="13">
        <v>8.33333333333333</v>
      </c>
      <c r="F302" s="16">
        <v>7.8</v>
      </c>
      <c r="G302" s="17"/>
      <c r="H302" s="38">
        <v>44.4</v>
      </c>
      <c r="I302" s="39">
        <v>7.8</v>
      </c>
      <c r="J302" s="41">
        <v>44.4</v>
      </c>
      <c r="K302" s="14">
        <v>7.8</v>
      </c>
    </row>
    <row r="303" ht="17" customHeight="1">
      <c r="A303" s="12">
        <v>44228</v>
      </c>
      <c r="B303" s="13">
        <v>41.6666666666667</v>
      </c>
      <c r="C303" s="14">
        <v>43.3</v>
      </c>
      <c r="D303" s="15"/>
      <c r="E303" s="13">
        <v>7.38888888888889</v>
      </c>
      <c r="F303" s="16">
        <v>7.4</v>
      </c>
      <c r="G303" s="17"/>
      <c r="H303" s="38">
        <v>43.3</v>
      </c>
      <c r="I303" s="39">
        <v>6.7</v>
      </c>
      <c r="J303" s="41">
        <v>43.3</v>
      </c>
      <c r="K303" s="14">
        <v>6.7</v>
      </c>
    </row>
    <row r="304" ht="17" customHeight="1">
      <c r="A304" s="12">
        <v>44256</v>
      </c>
      <c r="B304" s="13">
        <v>40</v>
      </c>
      <c r="C304" s="14">
        <v>40.6</v>
      </c>
      <c r="D304" s="15"/>
      <c r="E304" s="13">
        <v>5.88888888888889</v>
      </c>
      <c r="F304" s="16">
        <v>5.9</v>
      </c>
      <c r="G304" s="17"/>
      <c r="H304" s="38">
        <v>41.4</v>
      </c>
      <c r="I304" s="39">
        <v>5.8</v>
      </c>
      <c r="J304" s="41">
        <v>41.4</v>
      </c>
      <c r="K304" s="14">
        <v>5.8</v>
      </c>
    </row>
    <row r="305" ht="17" customHeight="1">
      <c r="A305" s="12">
        <v>44287</v>
      </c>
      <c r="B305" s="13">
        <v>32.2222222222222</v>
      </c>
      <c r="C305" s="14">
        <v>35.1</v>
      </c>
      <c r="D305" s="15"/>
      <c r="E305" s="13">
        <v>3.22222222222222</v>
      </c>
      <c r="F305" s="16">
        <v>3.2</v>
      </c>
      <c r="G305" s="17"/>
      <c r="H305" s="38">
        <v>35.1</v>
      </c>
      <c r="I305" s="39">
        <v>2</v>
      </c>
      <c r="J305" s="41">
        <v>35.1</v>
      </c>
      <c r="K305" s="14">
        <v>2</v>
      </c>
    </row>
    <row r="306" ht="17" customHeight="1">
      <c r="A306" s="12">
        <v>44317</v>
      </c>
      <c r="B306" s="13">
        <v>29.2222222222222</v>
      </c>
      <c r="C306" s="14">
        <v>28.6</v>
      </c>
      <c r="D306" s="15"/>
      <c r="E306" s="13">
        <v>2.88888888888889</v>
      </c>
      <c r="F306" s="16">
        <v>2.2</v>
      </c>
      <c r="G306" s="17"/>
      <c r="H306" s="38">
        <v>27.9</v>
      </c>
      <c r="I306" s="39">
        <v>1.4</v>
      </c>
      <c r="J306" s="41">
        <v>27.9</v>
      </c>
      <c r="K306" s="14">
        <v>1.4</v>
      </c>
    </row>
    <row r="307" ht="17" customHeight="1">
      <c r="A307" s="12">
        <v>44348</v>
      </c>
      <c r="B307" s="13">
        <v>24.1111111111111</v>
      </c>
      <c r="C307" s="14">
        <v>24.4</v>
      </c>
      <c r="D307" s="15"/>
      <c r="E307" s="13">
        <v>0.555555555555556</v>
      </c>
      <c r="F307" s="16">
        <v>0.4</v>
      </c>
      <c r="G307" s="17"/>
      <c r="H307" s="38">
        <v>24.8</v>
      </c>
      <c r="I307" s="39">
        <v>0.1</v>
      </c>
      <c r="J307" s="41">
        <v>24.8</v>
      </c>
      <c r="K307" s="14">
        <v>0.1</v>
      </c>
    </row>
    <row r="308" ht="17" customHeight="1">
      <c r="A308" s="12">
        <v>44378</v>
      </c>
      <c r="B308" s="13">
        <v>25.5555555555556</v>
      </c>
      <c r="C308" s="14">
        <v>25.6</v>
      </c>
      <c r="D308" s="15"/>
      <c r="E308" s="13">
        <v>-0.277777777777778</v>
      </c>
      <c r="F308" s="16">
        <v>-0.3</v>
      </c>
      <c r="G308" s="17"/>
      <c r="H308" s="38">
        <v>25.6</v>
      </c>
      <c r="I308" s="39">
        <v>-1.1</v>
      </c>
      <c r="J308" s="41">
        <v>25.6</v>
      </c>
      <c r="K308" s="14">
        <v>-1.1</v>
      </c>
    </row>
    <row r="309" ht="17" customHeight="1">
      <c r="A309" s="12">
        <v>44409</v>
      </c>
      <c r="B309" s="13">
        <v>27.1111111111111</v>
      </c>
      <c r="C309" s="14">
        <v>30</v>
      </c>
      <c r="D309" s="15"/>
      <c r="E309" s="13">
        <v>1</v>
      </c>
      <c r="F309" s="16">
        <v>0.1</v>
      </c>
      <c r="G309" s="17"/>
      <c r="H309" s="38">
        <v>30.1</v>
      </c>
      <c r="I309" s="39">
        <v>0.1</v>
      </c>
      <c r="J309" s="41">
        <v>30.1</v>
      </c>
      <c r="K309" s="14">
        <v>0.1</v>
      </c>
    </row>
    <row r="310" ht="17" customHeight="1">
      <c r="A310" s="12">
        <v>44440</v>
      </c>
      <c r="B310" s="13">
        <v>34.5555555555556</v>
      </c>
      <c r="C310" s="14">
        <v>34.9</v>
      </c>
      <c r="D310" s="15"/>
      <c r="E310" s="13">
        <v>0.555555555555556</v>
      </c>
      <c r="F310" s="16">
        <v>0.6</v>
      </c>
      <c r="G310" s="17"/>
      <c r="H310" s="38">
        <v>34.9</v>
      </c>
      <c r="I310" s="39">
        <v>0</v>
      </c>
      <c r="J310" s="41">
        <v>34.9</v>
      </c>
      <c r="K310" s="14">
        <v>0</v>
      </c>
    </row>
    <row r="311" ht="17" customHeight="1">
      <c r="A311" s="12">
        <v>44470</v>
      </c>
      <c r="B311" s="13">
        <v>37.2222222222222</v>
      </c>
      <c r="C311" s="14">
        <v>37.2</v>
      </c>
      <c r="D311" s="15"/>
      <c r="E311" s="13">
        <v>3.33333333333333</v>
      </c>
      <c r="F311" s="16">
        <v>3.2</v>
      </c>
      <c r="G311" s="17"/>
      <c r="H311" s="38">
        <v>37</v>
      </c>
      <c r="I311" s="39">
        <v>3.2</v>
      </c>
      <c r="J311" s="41">
        <v>37</v>
      </c>
      <c r="K311" s="14">
        <v>3.2</v>
      </c>
    </row>
    <row r="312" ht="17" customHeight="1">
      <c r="A312" s="12">
        <v>44501</v>
      </c>
      <c r="B312" s="13">
        <v>36.6666666666667</v>
      </c>
      <c r="C312" s="14">
        <v>41.6</v>
      </c>
      <c r="D312" s="15"/>
      <c r="E312" s="13">
        <v>4.72222222222222</v>
      </c>
      <c r="F312" s="16">
        <v>4.7</v>
      </c>
      <c r="G312" s="17"/>
      <c r="H312" s="38">
        <v>41.6</v>
      </c>
      <c r="I312" s="39">
        <v>5.1</v>
      </c>
      <c r="J312" s="41">
        <v>41.6</v>
      </c>
      <c r="K312" s="14">
        <v>5.1</v>
      </c>
    </row>
    <row r="313" ht="17" customHeight="1">
      <c r="A313" s="12">
        <v>44531</v>
      </c>
      <c r="B313" s="13">
        <v>38.6111111111111</v>
      </c>
      <c r="C313" s="14">
        <v>42.2</v>
      </c>
      <c r="D313" s="15"/>
      <c r="E313" s="13">
        <v>3.72222222222222</v>
      </c>
      <c r="F313" s="16">
        <v>5.6</v>
      </c>
      <c r="G313" s="17"/>
      <c r="H313" s="38">
        <v>41.3</v>
      </c>
      <c r="I313" s="39">
        <v>5.6</v>
      </c>
      <c r="J313" s="41">
        <v>41.3</v>
      </c>
      <c r="K313" s="14">
        <v>5.6</v>
      </c>
    </row>
    <row r="314" ht="17" customHeight="1">
      <c r="A314" t="s" s="22">
        <v>5</v>
      </c>
      <c r="B314" s="23">
        <f>AVERAGE(B302:B313)</f>
        <v>34.2361111111111</v>
      </c>
      <c r="C314" s="23">
        <f>AVERAGE(C302:C313)</f>
        <v>35.6166666666667</v>
      </c>
      <c r="D314" s="24"/>
      <c r="E314" s="23">
        <f>AVERAGE(E302:E313)</f>
        <v>3.44444444444444</v>
      </c>
      <c r="F314" s="25">
        <f>AVERAGE(F302:F313)</f>
        <v>3.4</v>
      </c>
      <c r="G314" s="17"/>
      <c r="H314" s="42">
        <f>AVERAGE(H302:H313)</f>
        <v>35.6166666666667</v>
      </c>
      <c r="I314" s="43">
        <f>AVERAGE(I302:I313)</f>
        <v>3.05833333333333</v>
      </c>
      <c r="J314" s="44">
        <f>AVERAGE(J302:J313)</f>
        <v>35.6166666666667</v>
      </c>
      <c r="K314" s="45">
        <f>AVERAGE(K302:K313)</f>
        <v>3.05833333333333</v>
      </c>
    </row>
    <row r="315" ht="17" customHeight="1">
      <c r="A315" s="26"/>
      <c r="B315" s="21"/>
      <c r="C315" s="21"/>
      <c r="D315" s="24"/>
      <c r="E315" s="21"/>
      <c r="F315" s="27"/>
      <c r="G315" s="17"/>
      <c r="H315" s="18"/>
      <c r="I315" s="19"/>
      <c r="J315" s="20"/>
      <c r="K315" s="21"/>
    </row>
    <row r="316" ht="17" customHeight="1">
      <c r="A316" t="s" s="46">
        <v>76</v>
      </c>
      <c r="B316" s="21"/>
      <c r="C316" s="21"/>
      <c r="D316" s="24"/>
      <c r="E316" s="21"/>
      <c r="F316" s="27"/>
      <c r="G316" s="17"/>
      <c r="H316" s="18"/>
      <c r="I316" s="19"/>
      <c r="J316" s="20"/>
      <c r="K316" s="21"/>
    </row>
    <row r="317" ht="47" customHeight="1">
      <c r="A317" t="s" s="2">
        <v>77</v>
      </c>
      <c r="B317" t="s" s="3">
        <v>1</v>
      </c>
      <c r="C317" t="s" s="4">
        <v>78</v>
      </c>
      <c r="D317" s="28"/>
      <c r="E317" t="s" s="3">
        <v>3</v>
      </c>
      <c r="F317" t="s" s="6">
        <v>79</v>
      </c>
      <c r="G317" s="29"/>
      <c r="H317" s="30"/>
      <c r="I317" s="31"/>
      <c r="J317" s="32"/>
      <c r="K317" s="33"/>
    </row>
    <row r="318" ht="17" customHeight="1">
      <c r="A318" s="12">
        <v>44197</v>
      </c>
      <c r="B318" s="13">
        <v>46.1111111111111</v>
      </c>
      <c r="C318" s="14">
        <v>46.9</v>
      </c>
      <c r="D318" s="15"/>
      <c r="E318" s="13">
        <v>4.44444444444444</v>
      </c>
      <c r="F318" s="16">
        <v>5.01</v>
      </c>
      <c r="G318" s="17"/>
      <c r="H318" s="18"/>
      <c r="I318" s="19"/>
      <c r="J318" s="20"/>
      <c r="K318" s="21"/>
    </row>
    <row r="319" ht="17" customHeight="1">
      <c r="A319" s="12">
        <v>44228</v>
      </c>
      <c r="B319" s="13">
        <v>45</v>
      </c>
      <c r="C319" s="14">
        <v>46.8</v>
      </c>
      <c r="D319" s="15"/>
      <c r="E319" s="13">
        <v>5.55555555555556</v>
      </c>
      <c r="F319" s="16">
        <v>5.81</v>
      </c>
      <c r="G319" s="17"/>
      <c r="H319" s="18"/>
      <c r="I319" s="19"/>
      <c r="J319" s="20"/>
      <c r="K319" s="21"/>
    </row>
    <row r="320" ht="17" customHeight="1">
      <c r="A320" s="12">
        <v>44256</v>
      </c>
      <c r="B320" s="13">
        <v>41.9444444444444</v>
      </c>
      <c r="C320" s="14">
        <v>41.8</v>
      </c>
      <c r="D320" s="15"/>
      <c r="E320" s="13">
        <v>2.94444444444444</v>
      </c>
      <c r="F320" s="16">
        <v>1.08</v>
      </c>
      <c r="G320" s="17"/>
      <c r="H320" s="18"/>
      <c r="I320" s="19"/>
      <c r="J320" s="20"/>
      <c r="K320" s="21"/>
    </row>
    <row r="321" ht="17" customHeight="1">
      <c r="A321" s="12">
        <v>44287</v>
      </c>
      <c r="B321" s="13">
        <v>35</v>
      </c>
      <c r="C321" s="14">
        <v>38.2</v>
      </c>
      <c r="D321" s="15"/>
      <c r="E321" s="13">
        <v>-0.555555555555556</v>
      </c>
      <c r="F321" s="16">
        <v>0.43</v>
      </c>
      <c r="G321" s="17"/>
      <c r="H321" s="18"/>
      <c r="I321" s="19"/>
      <c r="J321" s="20"/>
      <c r="K321" s="21"/>
    </row>
    <row r="322" ht="17" customHeight="1">
      <c r="A322" s="12">
        <v>44317</v>
      </c>
      <c r="B322" s="13">
        <v>28.3333333333333</v>
      </c>
      <c r="C322" s="14">
        <v>28.4</v>
      </c>
      <c r="D322" s="15"/>
      <c r="E322" s="13">
        <v>-2.22222222222222</v>
      </c>
      <c r="F322" s="16">
        <v>-1.9</v>
      </c>
      <c r="G322" s="17"/>
      <c r="H322" s="18"/>
      <c r="I322" s="19"/>
      <c r="J322" s="20"/>
      <c r="K322" s="21"/>
    </row>
    <row r="323" ht="17" customHeight="1">
      <c r="A323" s="12">
        <v>44348</v>
      </c>
      <c r="B323" s="13">
        <v>22.5</v>
      </c>
      <c r="C323" s="14">
        <v>24.4</v>
      </c>
      <c r="D323" s="15"/>
      <c r="E323" s="13">
        <v>-3.88888888888889</v>
      </c>
      <c r="F323" s="16">
        <v>-4.5</v>
      </c>
      <c r="G323" s="17"/>
      <c r="H323" s="18"/>
      <c r="I323" s="19"/>
      <c r="J323" s="20"/>
      <c r="K323" s="21"/>
    </row>
    <row r="324" ht="17" customHeight="1">
      <c r="A324" s="12">
        <v>44378</v>
      </c>
      <c r="B324" s="13">
        <v>22.2222222222222</v>
      </c>
      <c r="C324" s="14">
        <v>24.2</v>
      </c>
      <c r="D324" s="15"/>
      <c r="E324" s="13">
        <v>-5</v>
      </c>
      <c r="F324" s="16">
        <v>-5.5</v>
      </c>
      <c r="G324" s="17"/>
      <c r="H324" s="18"/>
      <c r="I324" s="19"/>
      <c r="J324" s="20"/>
      <c r="K324" s="21"/>
    </row>
    <row r="325" ht="17" customHeight="1">
      <c r="A325" s="12">
        <v>44409</v>
      </c>
      <c r="B325" s="13">
        <v>25.8888888888889</v>
      </c>
      <c r="C325" s="14">
        <v>26.8</v>
      </c>
      <c r="D325" s="15"/>
      <c r="E325" s="13">
        <v>-4.44444444444444</v>
      </c>
      <c r="F325" s="16">
        <v>-5</v>
      </c>
      <c r="G325" s="17"/>
      <c r="H325" s="18"/>
      <c r="I325" s="19"/>
      <c r="J325" s="20"/>
      <c r="K325" s="21"/>
    </row>
    <row r="326" ht="17" customHeight="1">
      <c r="A326" s="12">
        <v>44440</v>
      </c>
      <c r="B326" s="13">
        <v>33.8888888888889</v>
      </c>
      <c r="C326" s="14">
        <v>36</v>
      </c>
      <c r="D326" s="15"/>
      <c r="E326" s="13">
        <v>-2.22222222222222</v>
      </c>
      <c r="F326" s="16">
        <v>-1.5</v>
      </c>
      <c r="G326" s="17"/>
      <c r="H326" s="18"/>
      <c r="I326" s="19"/>
      <c r="J326" s="20"/>
      <c r="K326" s="21"/>
    </row>
    <row r="327" ht="17" customHeight="1">
      <c r="A327" s="12">
        <v>44470</v>
      </c>
      <c r="B327" s="13">
        <v>37.7777777777778</v>
      </c>
      <c r="C327" s="14">
        <v>38.4</v>
      </c>
      <c r="D327" s="15"/>
      <c r="E327" s="13">
        <v>-2.77777777777778</v>
      </c>
      <c r="F327" s="16">
        <v>0.21</v>
      </c>
      <c r="G327" s="17"/>
      <c r="H327" s="18"/>
      <c r="I327" s="19"/>
      <c r="J327" s="20"/>
      <c r="K327" s="21"/>
    </row>
    <row r="328" ht="17" customHeight="1">
      <c r="A328" s="12">
        <v>44501</v>
      </c>
      <c r="B328" s="13">
        <v>41.1111111111111</v>
      </c>
      <c r="C328" s="14">
        <v>43.2</v>
      </c>
      <c r="D328" s="15"/>
      <c r="E328" s="13">
        <v>-1.11111111111111</v>
      </c>
      <c r="F328" s="16">
        <v>1.31</v>
      </c>
      <c r="G328" s="17"/>
      <c r="H328" s="18"/>
      <c r="I328" s="19"/>
      <c r="J328" s="20"/>
      <c r="K328" s="21"/>
    </row>
    <row r="329" ht="17" customHeight="1">
      <c r="A329" s="12">
        <v>44531</v>
      </c>
      <c r="B329" s="13">
        <v>44.4444444444444</v>
      </c>
      <c r="C329" s="14">
        <v>46.3</v>
      </c>
      <c r="D329" s="15"/>
      <c r="E329" s="13">
        <v>1.66666666666667</v>
      </c>
      <c r="F329" s="16">
        <v>0.02</v>
      </c>
      <c r="G329" s="17"/>
      <c r="H329" s="18"/>
      <c r="I329" s="19"/>
      <c r="J329" s="20"/>
      <c r="K329" s="21"/>
    </row>
    <row r="330" ht="17" customHeight="1">
      <c r="A330" t="s" s="22">
        <v>5</v>
      </c>
      <c r="B330" s="23">
        <f>AVERAGE(B318:B329)</f>
        <v>35.3518518518518</v>
      </c>
      <c r="C330" s="23">
        <f>AVERAGE(C318:C329)</f>
        <v>36.7833333333333</v>
      </c>
      <c r="D330" s="24"/>
      <c r="E330" s="23">
        <f>AVERAGE(E318:E329)</f>
        <v>-0.634259259259259</v>
      </c>
      <c r="F330" s="25">
        <f>AVERAGE(F318:F329)</f>
        <v>-0.3775</v>
      </c>
      <c r="G330" s="17"/>
      <c r="H330" s="18"/>
      <c r="I330" s="19"/>
      <c r="J330" s="20"/>
      <c r="K330" s="21"/>
    </row>
    <row r="331" ht="17" customHeight="1">
      <c r="A331" s="26"/>
      <c r="B331" s="21"/>
      <c r="C331" s="21"/>
      <c r="D331" s="24"/>
      <c r="E331" s="21"/>
      <c r="F331" s="27"/>
      <c r="G331" s="17"/>
      <c r="H331" s="18"/>
      <c r="I331" s="19"/>
      <c r="J331" s="20"/>
      <c r="K331" s="21"/>
    </row>
    <row r="332" ht="47" customHeight="1">
      <c r="A332" t="s" s="2">
        <v>80</v>
      </c>
      <c r="B332" t="s" s="3">
        <v>1</v>
      </c>
      <c r="C332" t="s" s="4">
        <v>81</v>
      </c>
      <c r="D332" s="28"/>
      <c r="E332" t="s" s="3">
        <v>3</v>
      </c>
      <c r="F332" t="s" s="6">
        <v>82</v>
      </c>
      <c r="G332" s="29"/>
      <c r="H332" s="30"/>
      <c r="I332" s="31"/>
      <c r="J332" s="32"/>
      <c r="K332" s="33"/>
    </row>
    <row r="333" ht="17" customHeight="1">
      <c r="A333" s="12">
        <v>44197</v>
      </c>
      <c r="B333" s="13">
        <v>45</v>
      </c>
      <c r="C333" s="14">
        <v>44.8</v>
      </c>
      <c r="D333" s="15"/>
      <c r="E333" s="13">
        <v>3.33333333333333</v>
      </c>
      <c r="F333" s="16">
        <v>3.3</v>
      </c>
      <c r="G333" s="17"/>
      <c r="H333" s="18"/>
      <c r="I333" s="19"/>
      <c r="J333" s="20"/>
      <c r="K333" s="21"/>
    </row>
    <row r="334" ht="17" customHeight="1">
      <c r="A334" s="12">
        <v>44228</v>
      </c>
      <c r="B334" s="13">
        <v>45.5555555555556</v>
      </c>
      <c r="C334" s="14">
        <v>45.4</v>
      </c>
      <c r="D334" s="15"/>
      <c r="E334" s="13">
        <v>2.22222222222222</v>
      </c>
      <c r="F334" s="16">
        <v>4.9</v>
      </c>
      <c r="G334" s="17"/>
      <c r="H334" s="18"/>
      <c r="I334" s="19"/>
      <c r="J334" s="20"/>
      <c r="K334" s="21"/>
    </row>
    <row r="335" ht="17" customHeight="1">
      <c r="A335" s="12">
        <v>44256</v>
      </c>
      <c r="B335" s="13">
        <v>40.8333333333333</v>
      </c>
      <c r="C335" s="14">
        <v>39.5</v>
      </c>
      <c r="D335" s="15"/>
      <c r="E335" s="13">
        <v>2.22222222222222</v>
      </c>
      <c r="F335" s="16">
        <v>2.6</v>
      </c>
      <c r="G335" s="17"/>
      <c r="H335" s="18"/>
      <c r="I335" s="19"/>
      <c r="J335" s="20"/>
      <c r="K335" s="21"/>
    </row>
    <row r="336" ht="17" customHeight="1">
      <c r="A336" s="12">
        <v>44287</v>
      </c>
      <c r="B336" s="13">
        <v>33.8888888888889</v>
      </c>
      <c r="C336" s="14">
        <v>35.7</v>
      </c>
      <c r="D336" s="15"/>
      <c r="E336" s="13">
        <v>-1.11111111111111</v>
      </c>
      <c r="F336" s="16">
        <v>0</v>
      </c>
      <c r="G336" s="17"/>
      <c r="H336" s="18"/>
      <c r="I336" s="19"/>
      <c r="J336" s="20"/>
      <c r="K336" s="21"/>
    </row>
    <row r="337" ht="17" customHeight="1">
      <c r="A337" s="12">
        <v>44317</v>
      </c>
      <c r="B337" s="13">
        <v>27.2222222222222</v>
      </c>
      <c r="C337" s="14">
        <v>27</v>
      </c>
      <c r="D337" s="15"/>
      <c r="E337" s="13">
        <v>-2.22222222222222</v>
      </c>
      <c r="F337" s="16">
        <v>-2</v>
      </c>
      <c r="G337" s="17"/>
      <c r="H337" s="18"/>
      <c r="I337" s="19"/>
      <c r="J337" s="20"/>
      <c r="K337" s="21"/>
    </row>
    <row r="338" ht="17" customHeight="1">
      <c r="A338" s="12">
        <v>44348</v>
      </c>
      <c r="B338" s="13">
        <v>20.4444444444444</v>
      </c>
      <c r="C338" s="14">
        <v>19.7</v>
      </c>
      <c r="D338" s="15"/>
      <c r="E338" s="13">
        <v>-3.61111111111111</v>
      </c>
      <c r="F338" s="16">
        <v>-3.8</v>
      </c>
      <c r="G338" s="17"/>
      <c r="H338" s="18"/>
      <c r="I338" s="19"/>
      <c r="J338" s="20"/>
      <c r="K338" s="21"/>
    </row>
    <row r="339" ht="17" customHeight="1">
      <c r="A339" s="12">
        <v>44378</v>
      </c>
      <c r="B339" s="13">
        <v>20.5555555555556</v>
      </c>
      <c r="C339" s="14">
        <v>22</v>
      </c>
      <c r="D339" s="15"/>
      <c r="E339" s="13">
        <v>-3.26444444444444</v>
      </c>
      <c r="F339" s="16">
        <v>-4.6</v>
      </c>
      <c r="G339" s="17"/>
      <c r="H339" s="18"/>
      <c r="I339" s="19"/>
      <c r="J339" s="20"/>
      <c r="K339" s="21"/>
    </row>
    <row r="340" ht="17" customHeight="1">
      <c r="A340" s="12">
        <v>44409</v>
      </c>
      <c r="B340" s="13">
        <v>26.1111111111111</v>
      </c>
      <c r="C340" s="14">
        <v>25.7</v>
      </c>
      <c r="D340" s="15"/>
      <c r="E340" s="13">
        <v>-4.44444444444444</v>
      </c>
      <c r="F340" s="16">
        <v>-3</v>
      </c>
      <c r="G340" s="17"/>
      <c r="H340" s="18"/>
      <c r="I340" s="19"/>
      <c r="J340" s="20"/>
      <c r="K340" s="21"/>
    </row>
    <row r="341" ht="17" customHeight="1">
      <c r="A341" s="12">
        <v>44440</v>
      </c>
      <c r="B341" s="13">
        <v>32.2222222222222</v>
      </c>
      <c r="C341" s="14">
        <v>30.7</v>
      </c>
      <c r="D341" s="15"/>
      <c r="E341" s="13">
        <v>-3.33333333333333</v>
      </c>
      <c r="F341" s="16">
        <v>-2.6</v>
      </c>
      <c r="G341" s="17"/>
      <c r="H341" s="18"/>
      <c r="I341" s="19"/>
      <c r="J341" s="20"/>
      <c r="K341" s="21"/>
    </row>
    <row r="342" ht="17" customHeight="1">
      <c r="A342" s="12">
        <v>44470</v>
      </c>
      <c r="B342" s="13">
        <v>37.2222222222222</v>
      </c>
      <c r="C342" s="14">
        <v>35.4</v>
      </c>
      <c r="D342" s="15"/>
      <c r="E342" s="13">
        <v>-1.11111111111111</v>
      </c>
      <c r="F342" s="16">
        <v>-0.4</v>
      </c>
      <c r="G342" s="17"/>
      <c r="H342" s="18"/>
      <c r="I342" s="19"/>
      <c r="J342" s="20"/>
      <c r="K342" s="21"/>
    </row>
    <row r="343" ht="17" customHeight="1">
      <c r="A343" s="12">
        <v>44501</v>
      </c>
      <c r="B343" s="13">
        <v>40.5555555555556</v>
      </c>
      <c r="C343" s="14">
        <v>40.2</v>
      </c>
      <c r="D343" s="15"/>
      <c r="E343" s="13">
        <v>-1.11111111111111</v>
      </c>
      <c r="F343" s="16">
        <v>0.3</v>
      </c>
      <c r="G343" s="17"/>
      <c r="H343" s="18"/>
      <c r="I343" s="19"/>
      <c r="J343" s="20"/>
      <c r="K343" s="21"/>
    </row>
    <row r="344" ht="17" customHeight="1">
      <c r="A344" s="12">
        <v>44531</v>
      </c>
      <c r="B344" s="13">
        <v>43.8888888888889</v>
      </c>
      <c r="C344" s="14">
        <v>43.9</v>
      </c>
      <c r="D344" s="15"/>
      <c r="E344" s="13">
        <v>3.33333333333333</v>
      </c>
      <c r="F344" s="16">
        <v>0.8</v>
      </c>
      <c r="G344" s="17"/>
      <c r="H344" s="18"/>
      <c r="I344" s="19"/>
      <c r="J344" s="20"/>
      <c r="K344" s="21"/>
    </row>
    <row r="345" ht="17" customHeight="1">
      <c r="A345" t="s" s="22">
        <v>5</v>
      </c>
      <c r="B345" s="23">
        <f>AVERAGE(B333:B344)</f>
        <v>34.4583333333333</v>
      </c>
      <c r="C345" s="23">
        <f>AVERAGE(C333:C344)</f>
        <v>34.1666666666667</v>
      </c>
      <c r="D345" s="24"/>
      <c r="E345" s="23">
        <f>AVERAGE(E333:E344)</f>
        <v>-0.758148148148148</v>
      </c>
      <c r="F345" s="25">
        <f>AVERAGE(F333:F344)</f>
        <v>-0.375</v>
      </c>
      <c r="G345" s="17"/>
      <c r="H345" s="18"/>
      <c r="I345" s="19"/>
      <c r="J345" s="20"/>
      <c r="K345" s="21"/>
    </row>
    <row r="346" ht="17" customHeight="1">
      <c r="A346" s="26"/>
      <c r="B346" s="21"/>
      <c r="C346" s="21"/>
      <c r="D346" s="24"/>
      <c r="E346" s="21"/>
      <c r="F346" s="27"/>
      <c r="G346" s="17"/>
      <c r="H346" s="18"/>
      <c r="I346" s="19"/>
      <c r="J346" s="20"/>
      <c r="K346" s="21"/>
    </row>
    <row r="347" ht="47" customHeight="1">
      <c r="A347" t="s" s="2">
        <v>83</v>
      </c>
      <c r="B347" t="s" s="3">
        <v>1</v>
      </c>
      <c r="C347" t="s" s="4">
        <v>84</v>
      </c>
      <c r="D347" s="28"/>
      <c r="E347" t="s" s="3">
        <v>3</v>
      </c>
      <c r="F347" t="s" s="6">
        <v>85</v>
      </c>
      <c r="G347" s="29"/>
      <c r="H347" s="30"/>
      <c r="I347" s="31"/>
      <c r="J347" s="32"/>
      <c r="K347" s="33"/>
    </row>
    <row r="348" ht="17" customHeight="1">
      <c r="A348" s="12">
        <v>44197</v>
      </c>
      <c r="B348" s="13">
        <v>43.5</v>
      </c>
      <c r="C348" s="14">
        <v>44</v>
      </c>
      <c r="D348" s="15"/>
      <c r="E348" s="13">
        <v>0.277777777777778</v>
      </c>
      <c r="F348" s="16">
        <v>1.5</v>
      </c>
      <c r="G348" s="17"/>
      <c r="H348" s="18"/>
      <c r="I348" s="19"/>
      <c r="J348" s="20"/>
      <c r="K348" s="21"/>
    </row>
    <row r="349" ht="17" customHeight="1">
      <c r="A349" s="12">
        <v>44228</v>
      </c>
      <c r="B349" s="13">
        <v>42.5</v>
      </c>
      <c r="C349" s="14">
        <v>44.5</v>
      </c>
      <c r="D349" s="15"/>
      <c r="E349" s="13">
        <v>1.27777777777778</v>
      </c>
      <c r="F349" s="16">
        <v>2.1</v>
      </c>
      <c r="G349" s="17"/>
      <c r="H349" s="18"/>
      <c r="I349" s="19"/>
      <c r="J349" s="20"/>
      <c r="K349" s="21"/>
    </row>
    <row r="350" ht="17" customHeight="1">
      <c r="A350" s="12">
        <v>44256</v>
      </c>
      <c r="B350" s="13">
        <v>41.5555555555556</v>
      </c>
      <c r="C350" s="14">
        <v>39.6</v>
      </c>
      <c r="D350" s="15"/>
      <c r="E350" s="13">
        <v>-1.55555555555556</v>
      </c>
      <c r="F350" s="16">
        <v>1.5</v>
      </c>
      <c r="G350" s="17"/>
      <c r="H350" s="18"/>
      <c r="I350" s="19"/>
      <c r="J350" s="20"/>
      <c r="K350" s="21"/>
    </row>
    <row r="351" ht="17" customHeight="1">
      <c r="A351" s="12">
        <v>44287</v>
      </c>
      <c r="B351" s="13">
        <v>32.3333333333333</v>
      </c>
      <c r="C351" s="14">
        <v>35.5</v>
      </c>
      <c r="D351" s="15"/>
      <c r="E351" s="13">
        <v>-2.05555555555556</v>
      </c>
      <c r="F351" s="16">
        <v>-0.5</v>
      </c>
      <c r="G351" s="17"/>
      <c r="H351" s="18"/>
      <c r="I351" s="19"/>
      <c r="J351" s="20"/>
      <c r="K351" s="21"/>
    </row>
    <row r="352" ht="17" customHeight="1">
      <c r="A352" s="12">
        <v>44317</v>
      </c>
      <c r="B352" s="13">
        <v>27.3333333333333</v>
      </c>
      <c r="C352" s="14">
        <v>27</v>
      </c>
      <c r="D352" s="15"/>
      <c r="E352" s="13">
        <v>-3.33333333333333</v>
      </c>
      <c r="F352" s="16">
        <v>-1.5</v>
      </c>
      <c r="G352" s="17"/>
      <c r="H352" s="18"/>
      <c r="I352" s="19"/>
      <c r="J352" s="20"/>
      <c r="K352" s="21"/>
    </row>
    <row r="353" ht="17" customHeight="1">
      <c r="A353" s="12">
        <v>44348</v>
      </c>
      <c r="B353" s="13">
        <v>20</v>
      </c>
      <c r="C353" s="14">
        <v>22</v>
      </c>
      <c r="D353" s="15"/>
      <c r="E353" s="13">
        <v>-4.44444444444444</v>
      </c>
      <c r="F353" s="16">
        <v>-3.8</v>
      </c>
      <c r="G353" s="17"/>
      <c r="H353" s="18"/>
      <c r="I353" s="19"/>
      <c r="J353" s="20"/>
      <c r="K353" s="21"/>
    </row>
    <row r="354" ht="17" customHeight="1">
      <c r="A354" s="12">
        <v>44378</v>
      </c>
      <c r="B354" s="13">
        <v>18.5</v>
      </c>
      <c r="C354" s="14">
        <v>18.7</v>
      </c>
      <c r="D354" s="15"/>
      <c r="E354" s="13">
        <v>-5</v>
      </c>
      <c r="F354" s="16">
        <v>-2.8</v>
      </c>
      <c r="G354" s="17"/>
      <c r="H354" s="18"/>
      <c r="I354" s="19"/>
      <c r="J354" s="20"/>
      <c r="K354" s="21"/>
    </row>
    <row r="355" ht="17" customHeight="1">
      <c r="A355" s="12">
        <v>44409</v>
      </c>
      <c r="B355" s="13">
        <v>22.7222222222222</v>
      </c>
      <c r="C355" s="14">
        <v>22.6</v>
      </c>
      <c r="D355" s="15"/>
      <c r="E355" s="13">
        <v>-4.16666666666667</v>
      </c>
      <c r="F355" s="16">
        <v>-3.6</v>
      </c>
      <c r="G355" s="17"/>
      <c r="H355" s="18"/>
      <c r="I355" s="19"/>
      <c r="J355" s="20"/>
      <c r="K355" s="21"/>
    </row>
    <row r="356" ht="17" customHeight="1">
      <c r="A356" s="12">
        <v>44440</v>
      </c>
      <c r="B356" s="13">
        <v>30.2777777777778</v>
      </c>
      <c r="C356" s="14">
        <v>28</v>
      </c>
      <c r="D356" s="15"/>
      <c r="E356" s="13">
        <v>-3.66666666666667</v>
      </c>
      <c r="F356" s="16">
        <v>-3.5</v>
      </c>
      <c r="G356" s="17"/>
      <c r="H356" s="18"/>
      <c r="I356" s="19"/>
      <c r="J356" s="20"/>
      <c r="K356" s="21"/>
    </row>
    <row r="357" ht="17" customHeight="1">
      <c r="A357" s="12">
        <v>44470</v>
      </c>
      <c r="B357" s="13">
        <v>36.1111111111111</v>
      </c>
      <c r="C357" s="14">
        <v>34</v>
      </c>
      <c r="D357" s="15"/>
      <c r="E357" s="13">
        <v>-3.38888888888889</v>
      </c>
      <c r="F357" s="16">
        <v>-0.7</v>
      </c>
      <c r="G357" s="17"/>
      <c r="H357" s="18"/>
      <c r="I357" s="19"/>
      <c r="J357" s="20"/>
      <c r="K357" s="21"/>
    </row>
    <row r="358" ht="17" customHeight="1">
      <c r="A358" s="12">
        <v>44501</v>
      </c>
      <c r="B358" s="13">
        <v>39.4444444444444</v>
      </c>
      <c r="C358" s="14">
        <v>38.1</v>
      </c>
      <c r="D358" s="15"/>
      <c r="E358" s="13">
        <v>-1.72222222222222</v>
      </c>
      <c r="F358" s="16">
        <v>-0.1</v>
      </c>
      <c r="G358" s="17"/>
      <c r="H358" s="18"/>
      <c r="I358" s="19"/>
      <c r="J358" s="20"/>
      <c r="K358" s="21"/>
    </row>
    <row r="359" ht="17" customHeight="1">
      <c r="A359" s="12">
        <v>44531</v>
      </c>
      <c r="B359" s="13">
        <v>43.3333333333333</v>
      </c>
      <c r="C359" s="14">
        <v>45</v>
      </c>
      <c r="D359" s="15"/>
      <c r="E359" s="13">
        <v>-0.555555555555556</v>
      </c>
      <c r="F359" s="16">
        <v>0.1</v>
      </c>
      <c r="G359" s="17"/>
      <c r="H359" s="18"/>
      <c r="I359" s="19"/>
      <c r="J359" s="20"/>
      <c r="K359" s="21"/>
    </row>
    <row r="360" ht="17" customHeight="1">
      <c r="A360" t="s" s="22">
        <v>5</v>
      </c>
      <c r="B360" s="23">
        <f>AVERAGE(B348:B359)</f>
        <v>33.1342592592593</v>
      </c>
      <c r="C360" s="23">
        <f>AVERAGE(C348:C359)</f>
        <v>33.25</v>
      </c>
      <c r="D360" s="24"/>
      <c r="E360" s="23">
        <f>AVERAGE(E348:E359)</f>
        <v>-2.36111111111111</v>
      </c>
      <c r="F360" s="25">
        <f>AVERAGE(F348:F359)</f>
        <v>-0.941666666666667</v>
      </c>
      <c r="G360" s="17"/>
      <c r="H360" s="18"/>
      <c r="I360" s="19"/>
      <c r="J360" s="20"/>
      <c r="K360" s="21"/>
    </row>
    <row r="361" ht="17" customHeight="1">
      <c r="A361" s="26"/>
      <c r="B361" s="21"/>
      <c r="C361" s="21"/>
      <c r="D361" s="24"/>
      <c r="E361" s="21"/>
      <c r="F361" s="27"/>
      <c r="G361" s="17"/>
      <c r="H361" s="18"/>
      <c r="I361" s="19"/>
      <c r="J361" s="20"/>
      <c r="K361" s="21"/>
    </row>
    <row r="362" ht="47" customHeight="1">
      <c r="A362" t="s" s="2">
        <v>86</v>
      </c>
      <c r="B362" t="s" s="3">
        <v>1</v>
      </c>
      <c r="C362" t="s" s="4">
        <v>87</v>
      </c>
      <c r="D362" s="28"/>
      <c r="E362" t="s" s="3">
        <v>3</v>
      </c>
      <c r="F362" t="s" s="6">
        <v>88</v>
      </c>
      <c r="G362" s="29"/>
      <c r="H362" s="30"/>
      <c r="I362" s="31"/>
      <c r="J362" s="32"/>
      <c r="K362" s="33"/>
    </row>
    <row r="363" ht="17" customHeight="1">
      <c r="A363" s="12">
        <v>44197</v>
      </c>
      <c r="B363" s="13">
        <v>46.1111111111111</v>
      </c>
      <c r="C363" s="14">
        <v>44.3</v>
      </c>
      <c r="D363" s="15"/>
      <c r="E363" s="13">
        <v>4.44444444444444</v>
      </c>
      <c r="F363" s="16">
        <v>2.3</v>
      </c>
      <c r="G363" s="17"/>
      <c r="H363" s="18"/>
      <c r="I363" s="19"/>
      <c r="J363" s="20"/>
      <c r="K363" s="21"/>
    </row>
    <row r="364" ht="17" customHeight="1">
      <c r="A364" s="12">
        <v>44228</v>
      </c>
      <c r="B364" s="13">
        <v>43.8888888888889</v>
      </c>
      <c r="C364" s="14">
        <v>44.8</v>
      </c>
      <c r="D364" s="15"/>
      <c r="E364" s="13">
        <v>3.44444444444444</v>
      </c>
      <c r="F364" s="16">
        <v>1.8</v>
      </c>
      <c r="G364" s="17"/>
      <c r="H364" s="18"/>
      <c r="I364" s="19"/>
      <c r="J364" s="20"/>
      <c r="K364" s="21"/>
    </row>
    <row r="365" ht="17" customHeight="1">
      <c r="A365" s="12">
        <v>44256</v>
      </c>
      <c r="B365" s="13">
        <v>41.6666666666667</v>
      </c>
      <c r="C365" s="14">
        <v>40.9</v>
      </c>
      <c r="D365" s="15"/>
      <c r="E365" s="13">
        <v>3.33333333333333</v>
      </c>
      <c r="F365" s="16">
        <v>2</v>
      </c>
      <c r="G365" s="17"/>
      <c r="H365" s="18"/>
      <c r="I365" s="19"/>
      <c r="J365" s="20"/>
      <c r="K365" s="21"/>
    </row>
    <row r="366" ht="17" customHeight="1">
      <c r="A366" s="12">
        <v>44287</v>
      </c>
      <c r="B366" s="13">
        <v>32.7777777777778</v>
      </c>
      <c r="C366" s="14">
        <v>35.6</v>
      </c>
      <c r="D366" s="15"/>
      <c r="E366" s="13">
        <v>1.11111111111111</v>
      </c>
      <c r="F366" s="16">
        <v>0</v>
      </c>
      <c r="G366" s="17"/>
      <c r="H366" s="18"/>
      <c r="I366" s="19"/>
      <c r="J366" s="20"/>
      <c r="K366" s="21"/>
    </row>
    <row r="367" ht="17" customHeight="1">
      <c r="A367" s="12">
        <v>44317</v>
      </c>
      <c r="B367" s="13">
        <v>30</v>
      </c>
      <c r="C367" s="14">
        <v>27.9</v>
      </c>
      <c r="D367" s="15"/>
      <c r="E367" s="13">
        <v>-1.11111111111111</v>
      </c>
      <c r="F367" s="16">
        <v>-1.7</v>
      </c>
      <c r="G367" s="17"/>
      <c r="H367" s="18"/>
      <c r="I367" s="19"/>
      <c r="J367" s="20"/>
      <c r="K367" s="21"/>
    </row>
    <row r="368" ht="17" customHeight="1">
      <c r="A368" s="12">
        <v>44348</v>
      </c>
      <c r="B368" s="13">
        <v>20.5555555555556</v>
      </c>
      <c r="C368" s="14">
        <v>22.4</v>
      </c>
      <c r="D368" s="15"/>
      <c r="E368" s="13">
        <v>-1.44444444444444</v>
      </c>
      <c r="F368" s="16">
        <v>-3.4</v>
      </c>
      <c r="G368" s="17"/>
      <c r="H368" s="18"/>
      <c r="I368" s="19"/>
      <c r="J368" s="20"/>
      <c r="K368" s="21"/>
    </row>
    <row r="369" ht="17" customHeight="1">
      <c r="A369" s="12">
        <v>44378</v>
      </c>
      <c r="B369" s="13">
        <v>21.1111111111111</v>
      </c>
      <c r="C369" s="14">
        <v>18.5</v>
      </c>
      <c r="D369" s="15"/>
      <c r="E369" s="13">
        <v>-1.66666666666667</v>
      </c>
      <c r="F369" s="16">
        <v>-2</v>
      </c>
      <c r="G369" s="17"/>
      <c r="H369" s="18"/>
      <c r="I369" s="19"/>
      <c r="J369" s="20"/>
      <c r="K369" s="21"/>
    </row>
    <row r="370" ht="17" customHeight="1">
      <c r="A370" s="12">
        <v>44409</v>
      </c>
      <c r="B370" s="13">
        <v>23.8888888888889</v>
      </c>
      <c r="C370" s="14">
        <v>22.9</v>
      </c>
      <c r="D370" s="15"/>
      <c r="E370" s="13">
        <v>-0.555555555555556</v>
      </c>
      <c r="F370" s="16">
        <v>-1.4</v>
      </c>
      <c r="G370" s="17"/>
      <c r="H370" s="18"/>
      <c r="I370" s="19"/>
      <c r="J370" s="20"/>
      <c r="K370" s="21"/>
    </row>
    <row r="371" ht="17" customHeight="1">
      <c r="A371" s="12">
        <v>44440</v>
      </c>
      <c r="B371" s="13">
        <v>30.5555555555556</v>
      </c>
      <c r="C371" s="14">
        <v>26.3</v>
      </c>
      <c r="D371" s="15"/>
      <c r="E371" s="13">
        <v>0.333333333333333</v>
      </c>
      <c r="F371" s="16">
        <v>-1.7</v>
      </c>
      <c r="G371" s="17"/>
      <c r="H371" s="18"/>
      <c r="I371" s="19"/>
      <c r="J371" s="20"/>
      <c r="K371" s="21"/>
    </row>
    <row r="372" ht="17" customHeight="1">
      <c r="A372" s="12">
        <v>44470</v>
      </c>
      <c r="B372" s="13">
        <v>36.8888888888889</v>
      </c>
      <c r="C372" s="14">
        <v>32.7</v>
      </c>
      <c r="D372" s="15"/>
      <c r="E372" s="13">
        <v>1.11111111111111</v>
      </c>
      <c r="F372" s="16">
        <v>-1.4</v>
      </c>
      <c r="G372" s="17"/>
      <c r="H372" s="18"/>
      <c r="I372" s="19"/>
      <c r="J372" s="20"/>
      <c r="K372" s="21"/>
    </row>
    <row r="373" ht="17" customHeight="1">
      <c r="A373" s="12">
        <v>44501</v>
      </c>
      <c r="B373" s="13">
        <v>39.4444444444444</v>
      </c>
      <c r="C373" s="14">
        <v>38.3</v>
      </c>
      <c r="D373" s="15"/>
      <c r="E373" s="13">
        <v>2.66666666666667</v>
      </c>
      <c r="F373" s="16">
        <v>0.8</v>
      </c>
      <c r="G373" s="17"/>
      <c r="H373" s="18"/>
      <c r="I373" s="19"/>
      <c r="J373" s="20"/>
      <c r="K373" s="21"/>
    </row>
    <row r="374" ht="17" customHeight="1">
      <c r="A374" s="12">
        <v>44531</v>
      </c>
      <c r="B374" s="13">
        <v>43.3333333333333</v>
      </c>
      <c r="C374" s="14">
        <v>44.2</v>
      </c>
      <c r="D374" s="15"/>
      <c r="E374" s="13">
        <v>3.16666666666667</v>
      </c>
      <c r="F374" s="16">
        <v>1.3</v>
      </c>
      <c r="G374" s="17"/>
      <c r="H374" s="18"/>
      <c r="I374" s="19"/>
      <c r="J374" s="20"/>
      <c r="K374" s="21"/>
    </row>
    <row r="375" ht="17" customHeight="1">
      <c r="A375" t="s" s="22">
        <v>5</v>
      </c>
      <c r="B375" s="23">
        <f>AVERAGE(B363:B374)</f>
        <v>34.1851851851852</v>
      </c>
      <c r="C375" s="23">
        <f>AVERAGE(C363:C374)</f>
        <v>33.2333333333333</v>
      </c>
      <c r="D375" s="24"/>
      <c r="E375" s="23">
        <f>AVERAGE(E363:E374)</f>
        <v>1.23611111111111</v>
      </c>
      <c r="F375" s="25">
        <f>AVERAGE(F363:F374)</f>
        <v>-0.283333333333333</v>
      </c>
      <c r="G375" s="17"/>
      <c r="H375" s="18"/>
      <c r="I375" s="19"/>
      <c r="J375" s="20"/>
      <c r="K375" s="21"/>
    </row>
    <row r="376" ht="17" customHeight="1">
      <c r="A376" s="26"/>
      <c r="B376" s="21"/>
      <c r="C376" s="21"/>
      <c r="D376" s="24"/>
      <c r="E376" s="21"/>
      <c r="F376" s="27"/>
      <c r="G376" s="17"/>
      <c r="H376" s="18"/>
      <c r="I376" s="19"/>
      <c r="J376" s="20"/>
      <c r="K376" s="21"/>
    </row>
    <row r="377" ht="47" customHeight="1">
      <c r="A377" t="s" s="2">
        <v>89</v>
      </c>
      <c r="B377" t="s" s="3">
        <v>1</v>
      </c>
      <c r="C377" t="s" s="4">
        <v>90</v>
      </c>
      <c r="D377" s="28"/>
      <c r="E377" t="s" s="3">
        <v>3</v>
      </c>
      <c r="F377" t="s" s="6">
        <v>91</v>
      </c>
      <c r="G377" s="29"/>
      <c r="H377" t="s" s="34">
        <v>12</v>
      </c>
      <c r="I377" t="s" s="35">
        <v>13</v>
      </c>
      <c r="J377" t="s" s="36">
        <v>92</v>
      </c>
      <c r="K377" t="s" s="37">
        <v>93</v>
      </c>
    </row>
    <row r="378" ht="17" customHeight="1">
      <c r="A378" s="12">
        <v>44197</v>
      </c>
      <c r="B378" s="13">
        <v>50.8</v>
      </c>
      <c r="C378" s="14">
        <v>46.9</v>
      </c>
      <c r="D378" s="15"/>
      <c r="E378" s="13">
        <v>4.4</v>
      </c>
      <c r="F378" s="16">
        <v>7.6</v>
      </c>
      <c r="G378" s="47"/>
      <c r="H378" s="38">
        <v>48.5</v>
      </c>
      <c r="I378" s="39">
        <v>6.9</v>
      </c>
      <c r="J378" s="41">
        <v>48.5</v>
      </c>
      <c r="K378" s="14">
        <v>7.1</v>
      </c>
    </row>
    <row r="379" ht="17" customHeight="1">
      <c r="A379" s="12">
        <v>44228</v>
      </c>
      <c r="B379" s="13">
        <v>47.8</v>
      </c>
      <c r="C379" s="14">
        <v>46.7</v>
      </c>
      <c r="D379" s="15"/>
      <c r="E379" s="13">
        <v>6.1</v>
      </c>
      <c r="F379" s="16">
        <v>5.2</v>
      </c>
      <c r="G379" s="47"/>
      <c r="H379" s="38">
        <v>47.7</v>
      </c>
      <c r="I379" s="39">
        <v>5.6</v>
      </c>
      <c r="J379" s="41">
        <v>47.7</v>
      </c>
      <c r="K379" s="14">
        <v>5.6</v>
      </c>
    </row>
    <row r="380" ht="17" customHeight="1">
      <c r="A380" s="12">
        <v>44256</v>
      </c>
      <c r="B380" s="13">
        <v>44.4</v>
      </c>
      <c r="C380" s="14">
        <v>42.1</v>
      </c>
      <c r="D380" s="15"/>
      <c r="E380" s="13">
        <v>2.8</v>
      </c>
      <c r="F380" s="16">
        <v>3.8</v>
      </c>
      <c r="G380" s="47"/>
      <c r="H380" s="38">
        <v>44.5</v>
      </c>
      <c r="I380" s="39">
        <v>3.1</v>
      </c>
      <c r="J380" s="41">
        <v>42.4</v>
      </c>
      <c r="K380" s="14">
        <v>3.1</v>
      </c>
    </row>
    <row r="381" ht="17" customHeight="1">
      <c r="A381" s="12">
        <v>44287</v>
      </c>
      <c r="B381" s="13">
        <v>37.2</v>
      </c>
      <c r="C381" s="14">
        <v>39.3</v>
      </c>
      <c r="D381" s="15"/>
      <c r="E381" s="13">
        <v>1.1</v>
      </c>
      <c r="F381" s="16">
        <v>0.6</v>
      </c>
      <c r="G381" s="47"/>
      <c r="H381" s="38">
        <v>39.3</v>
      </c>
      <c r="I381" s="39">
        <v>0.5</v>
      </c>
      <c r="J381" s="41">
        <v>39.3</v>
      </c>
      <c r="K381" s="14">
        <v>0.5</v>
      </c>
    </row>
    <row r="382" ht="17" customHeight="1">
      <c r="A382" s="12">
        <v>44317</v>
      </c>
      <c r="B382" s="13">
        <v>32.2</v>
      </c>
      <c r="C382" s="14">
        <v>29.6</v>
      </c>
      <c r="D382" s="15"/>
      <c r="E382" s="13">
        <v>-2.8</v>
      </c>
      <c r="F382" s="16">
        <v>-2.1</v>
      </c>
      <c r="G382" s="47"/>
      <c r="H382" s="38">
        <v>32.5</v>
      </c>
      <c r="I382" s="39">
        <v>-2.8</v>
      </c>
      <c r="J382" s="41">
        <v>30.4</v>
      </c>
      <c r="K382" s="14">
        <v>-2.1</v>
      </c>
    </row>
    <row r="383" ht="17" customHeight="1">
      <c r="A383" s="12">
        <v>44348</v>
      </c>
      <c r="B383" s="13">
        <v>26.7</v>
      </c>
      <c r="C383" s="14">
        <v>25.4</v>
      </c>
      <c r="D383" s="15"/>
      <c r="E383" s="13">
        <v>-3.3</v>
      </c>
      <c r="F383" s="16">
        <v>-3.7</v>
      </c>
      <c r="G383" s="47"/>
      <c r="H383" s="38">
        <v>25.5</v>
      </c>
      <c r="I383" s="39">
        <v>-4.5</v>
      </c>
      <c r="J383" s="41">
        <v>25.5</v>
      </c>
      <c r="K383" s="14">
        <v>-4.5</v>
      </c>
    </row>
    <row r="384" ht="17" customHeight="1">
      <c r="A384" s="12">
        <v>44378</v>
      </c>
      <c r="B384" s="13">
        <v>25.6</v>
      </c>
      <c r="C384" s="14">
        <v>27.1</v>
      </c>
      <c r="D384" s="15"/>
      <c r="E384" s="13">
        <v>-4.4</v>
      </c>
      <c r="F384" s="16">
        <v>-4</v>
      </c>
      <c r="G384" s="47"/>
      <c r="H384" s="38">
        <v>27.1</v>
      </c>
      <c r="I384" s="39">
        <v>-4.6</v>
      </c>
      <c r="J384" s="41">
        <v>27.1</v>
      </c>
      <c r="K384" s="14">
        <v>-4.6</v>
      </c>
    </row>
    <row r="385" ht="17" customHeight="1">
      <c r="A385" s="12">
        <v>44409</v>
      </c>
      <c r="B385" s="13">
        <v>30.5</v>
      </c>
      <c r="C385" s="14">
        <v>29.9</v>
      </c>
      <c r="D385" s="15"/>
      <c r="E385" s="13">
        <v>-1.7</v>
      </c>
      <c r="F385" s="16">
        <v>-3.1</v>
      </c>
      <c r="G385" s="47"/>
      <c r="H385" s="38">
        <v>30.1</v>
      </c>
      <c r="I385" s="39">
        <v>-3.1</v>
      </c>
      <c r="J385" s="41">
        <v>30.1</v>
      </c>
      <c r="K385" s="14">
        <v>-3.1</v>
      </c>
    </row>
    <row r="386" ht="17" customHeight="1">
      <c r="A386" s="12">
        <v>44440</v>
      </c>
      <c r="B386" s="13">
        <v>35</v>
      </c>
      <c r="C386" s="14">
        <v>37.7</v>
      </c>
      <c r="D386" s="15"/>
      <c r="E386" s="13">
        <v>-1.7</v>
      </c>
      <c r="F386" s="16">
        <v>-1.1</v>
      </c>
      <c r="G386" s="47"/>
      <c r="H386" s="38">
        <v>37.7</v>
      </c>
      <c r="I386" s="39">
        <v>-2</v>
      </c>
      <c r="J386" s="41">
        <v>37.7</v>
      </c>
      <c r="K386" s="14">
        <v>-2</v>
      </c>
    </row>
    <row r="387" ht="17" customHeight="1">
      <c r="A387" s="12">
        <v>44470</v>
      </c>
      <c r="B387" s="13">
        <v>40</v>
      </c>
      <c r="C387" s="14">
        <v>40.2</v>
      </c>
      <c r="D387" s="15"/>
      <c r="E387" s="13">
        <v>1.1</v>
      </c>
      <c r="F387" s="16">
        <v>1.1</v>
      </c>
      <c r="G387" s="47"/>
      <c r="H387" s="38">
        <v>41.7</v>
      </c>
      <c r="I387" s="39">
        <v>-0.2</v>
      </c>
      <c r="J387" s="41">
        <v>40.3</v>
      </c>
      <c r="K387" s="14">
        <v>0.4</v>
      </c>
    </row>
    <row r="388" ht="17" customHeight="1">
      <c r="A388" s="12">
        <v>44501</v>
      </c>
      <c r="B388" s="13">
        <v>45</v>
      </c>
      <c r="C388" s="14">
        <v>45.7</v>
      </c>
      <c r="D388" s="15"/>
      <c r="E388" s="13">
        <v>1.7</v>
      </c>
      <c r="F388" s="16">
        <v>3.3</v>
      </c>
      <c r="G388" s="47"/>
      <c r="H388" s="38">
        <v>45.5</v>
      </c>
      <c r="I388" s="39">
        <v>2.4</v>
      </c>
      <c r="J388" s="41">
        <v>45.5</v>
      </c>
      <c r="K388" s="14">
        <v>2.5</v>
      </c>
    </row>
    <row r="389" ht="17" customHeight="1">
      <c r="A389" s="12">
        <v>44531</v>
      </c>
      <c r="B389" s="13">
        <v>49.7</v>
      </c>
      <c r="C389" s="14">
        <v>46.8</v>
      </c>
      <c r="D389" s="15"/>
      <c r="E389" s="13">
        <v>4.4</v>
      </c>
      <c r="F389" s="16">
        <v>5.3</v>
      </c>
      <c r="G389" s="47"/>
      <c r="H389" s="38">
        <v>46.8</v>
      </c>
      <c r="I389" s="39">
        <v>4.2</v>
      </c>
      <c r="J389" s="41">
        <v>46.8</v>
      </c>
      <c r="K389" s="14">
        <v>4.4</v>
      </c>
    </row>
    <row r="390" ht="17" customHeight="1">
      <c r="A390" t="s" s="22">
        <v>5</v>
      </c>
      <c r="B390" s="23">
        <f>AVERAGE(B378:B389)</f>
        <v>38.7416666666667</v>
      </c>
      <c r="C390" s="23">
        <f>AVERAGE(C378:C389)</f>
        <v>38.1166666666667</v>
      </c>
      <c r="D390" s="24"/>
      <c r="E390" s="23">
        <f>AVERAGE(E378:E389)</f>
        <v>0.6416666666666671</v>
      </c>
      <c r="F390" s="25">
        <f>AVERAGE(F378:F389)</f>
        <v>1.075</v>
      </c>
      <c r="G390" s="17"/>
      <c r="H390" s="42">
        <f>AVERAGE(H378:H389)</f>
        <v>38.9083333333333</v>
      </c>
      <c r="I390" s="43">
        <f>AVERAGE(I378:I389)</f>
        <v>0.458333333333333</v>
      </c>
      <c r="J390" s="44">
        <f>AVERAGE(J378:J389)</f>
        <v>38.4416666666667</v>
      </c>
      <c r="K390" s="45">
        <f>AVERAGE(K378:K389)</f>
        <v>0.6083333333333329</v>
      </c>
    </row>
    <row r="391" ht="17" customHeight="1">
      <c r="A391" s="26"/>
      <c r="B391" s="21"/>
      <c r="C391" s="21"/>
      <c r="D391" s="24"/>
      <c r="E391" s="21"/>
      <c r="F391" s="27"/>
      <c r="G391" s="17"/>
      <c r="H391" s="18"/>
      <c r="I391" s="19"/>
      <c r="J391" s="20"/>
      <c r="K391" s="21"/>
    </row>
    <row r="392" ht="47" customHeight="1">
      <c r="A392" t="s" s="2">
        <v>94</v>
      </c>
      <c r="B392" t="s" s="3">
        <v>1</v>
      </c>
      <c r="C392" t="s" s="4">
        <v>95</v>
      </c>
      <c r="D392" s="28"/>
      <c r="E392" t="s" s="3">
        <v>3</v>
      </c>
      <c r="F392" t="s" s="6">
        <v>96</v>
      </c>
      <c r="G392" s="29"/>
      <c r="H392" s="30"/>
      <c r="I392" s="31"/>
      <c r="J392" s="32"/>
      <c r="K392" s="33"/>
    </row>
    <row r="393" ht="17" customHeight="1">
      <c r="A393" s="12">
        <v>44197</v>
      </c>
      <c r="B393" s="13">
        <v>45.6</v>
      </c>
      <c r="C393" s="14">
        <v>44.9</v>
      </c>
      <c r="D393" s="15"/>
      <c r="E393" s="13">
        <v>4.4</v>
      </c>
      <c r="F393" s="16">
        <v>6.9</v>
      </c>
      <c r="G393" s="17"/>
      <c r="H393" s="18"/>
      <c r="I393" s="19"/>
      <c r="J393" s="20"/>
      <c r="K393" s="21"/>
    </row>
    <row r="394" ht="17" customHeight="1">
      <c r="A394" s="12">
        <v>44228</v>
      </c>
      <c r="B394" s="13">
        <v>44.4</v>
      </c>
      <c r="C394" s="14">
        <v>45.7</v>
      </c>
      <c r="D394" s="15"/>
      <c r="E394" s="13">
        <v>2.8</v>
      </c>
      <c r="F394" s="16">
        <v>5</v>
      </c>
      <c r="G394" s="17"/>
      <c r="H394" s="18"/>
      <c r="I394" s="19"/>
      <c r="J394" s="20"/>
      <c r="K394" s="21"/>
    </row>
    <row r="395" ht="17" customHeight="1">
      <c r="A395" s="12">
        <v>44256</v>
      </c>
      <c r="B395" s="13">
        <v>42.2</v>
      </c>
      <c r="C395" s="14">
        <v>39.5</v>
      </c>
      <c r="D395" s="15"/>
      <c r="E395" s="13">
        <v>2.2</v>
      </c>
      <c r="F395" s="16">
        <v>1.7</v>
      </c>
      <c r="G395" s="17"/>
      <c r="H395" s="18"/>
      <c r="I395" s="19"/>
      <c r="J395" s="20"/>
      <c r="K395" s="21"/>
    </row>
    <row r="396" ht="17" customHeight="1">
      <c r="A396" s="12">
        <v>44287</v>
      </c>
      <c r="B396" s="13">
        <v>36.1</v>
      </c>
      <c r="C396" s="14">
        <v>33.7</v>
      </c>
      <c r="D396" s="15"/>
      <c r="E396" s="13">
        <v>0</v>
      </c>
      <c r="F396" s="16">
        <v>0.1</v>
      </c>
      <c r="G396" s="17"/>
      <c r="H396" s="18"/>
      <c r="I396" s="19"/>
      <c r="J396" s="20"/>
      <c r="K396" s="21"/>
    </row>
    <row r="397" ht="17" customHeight="1">
      <c r="A397" s="12">
        <v>44317</v>
      </c>
      <c r="B397" s="13">
        <v>31.7</v>
      </c>
      <c r="C397" s="14">
        <v>27.7</v>
      </c>
      <c r="D397" s="15"/>
      <c r="E397" s="13">
        <v>-3.3</v>
      </c>
      <c r="F397" s="16">
        <v>-3.3</v>
      </c>
      <c r="G397" s="17"/>
      <c r="H397" s="18"/>
      <c r="I397" s="19"/>
      <c r="J397" s="20"/>
      <c r="K397" s="21"/>
    </row>
    <row r="398" ht="17" customHeight="1">
      <c r="A398" s="12">
        <v>44348</v>
      </c>
      <c r="B398" s="13">
        <v>21.1</v>
      </c>
      <c r="C398" s="14">
        <v>20.3</v>
      </c>
      <c r="D398" s="15"/>
      <c r="E398" s="13">
        <v>-3.9</v>
      </c>
      <c r="F398" s="16">
        <v>-4.9</v>
      </c>
      <c r="G398" s="17"/>
      <c r="H398" s="18"/>
      <c r="I398" s="19"/>
      <c r="J398" s="20"/>
      <c r="K398" s="21"/>
    </row>
    <row r="399" ht="17" customHeight="1">
      <c r="A399" s="12">
        <v>44378</v>
      </c>
      <c r="B399" s="13">
        <v>21.1</v>
      </c>
      <c r="C399" s="14">
        <v>20.2</v>
      </c>
      <c r="D399" s="15"/>
      <c r="E399" s="13">
        <v>-2.8</v>
      </c>
      <c r="F399" s="16">
        <v>-5.2</v>
      </c>
      <c r="G399" s="17"/>
      <c r="H399" s="18"/>
      <c r="I399" s="19"/>
      <c r="J399" s="20"/>
      <c r="K399" s="21"/>
    </row>
    <row r="400" ht="17" customHeight="1">
      <c r="A400" s="12">
        <v>44409</v>
      </c>
      <c r="B400" s="13">
        <v>24.4</v>
      </c>
      <c r="C400" s="14">
        <v>23.1</v>
      </c>
      <c r="D400" s="15"/>
      <c r="E400" s="13">
        <v>-2.3</v>
      </c>
      <c r="F400" s="16">
        <v>-3.3</v>
      </c>
      <c r="G400" s="17"/>
      <c r="H400" s="18"/>
      <c r="I400" s="19"/>
      <c r="J400" s="20"/>
      <c r="K400" s="21"/>
    </row>
    <row r="401" ht="17" customHeight="1">
      <c r="A401" s="12">
        <v>44440</v>
      </c>
      <c r="B401" s="13">
        <v>31.1</v>
      </c>
      <c r="C401" s="14">
        <v>30</v>
      </c>
      <c r="D401" s="15"/>
      <c r="E401" s="13">
        <v>-1.1</v>
      </c>
      <c r="F401" s="16">
        <v>-3</v>
      </c>
      <c r="G401" s="17"/>
      <c r="H401" s="18"/>
      <c r="I401" s="19"/>
      <c r="J401" s="20"/>
      <c r="K401" s="21"/>
    </row>
    <row r="402" ht="17" customHeight="1">
      <c r="A402" s="12">
        <v>44470</v>
      </c>
      <c r="B402" s="13">
        <v>38.9</v>
      </c>
      <c r="C402" s="14">
        <v>35.3</v>
      </c>
      <c r="D402" s="15"/>
      <c r="E402" s="13">
        <v>0.6</v>
      </c>
      <c r="F402" s="16">
        <v>-1.9</v>
      </c>
      <c r="G402" s="17"/>
      <c r="H402" s="18"/>
      <c r="I402" s="19"/>
      <c r="J402" s="20"/>
      <c r="K402" s="21"/>
    </row>
    <row r="403" ht="17" customHeight="1">
      <c r="A403" s="12">
        <v>44501</v>
      </c>
      <c r="B403" s="13">
        <v>40</v>
      </c>
      <c r="C403" s="14">
        <v>41.1</v>
      </c>
      <c r="D403" s="15"/>
      <c r="E403" s="13">
        <v>2.2</v>
      </c>
      <c r="F403" s="16">
        <v>2</v>
      </c>
      <c r="G403" s="17"/>
      <c r="H403" s="18"/>
      <c r="I403" s="19"/>
      <c r="J403" s="20"/>
      <c r="K403" s="21"/>
    </row>
    <row r="404" ht="17" customHeight="1">
      <c r="A404" s="12">
        <v>44531</v>
      </c>
      <c r="B404" s="13">
        <v>43.9</v>
      </c>
      <c r="C404" s="14">
        <v>43.2</v>
      </c>
      <c r="D404" s="15"/>
      <c r="E404" s="13">
        <v>3.3</v>
      </c>
      <c r="F404" s="16">
        <v>3.2</v>
      </c>
      <c r="G404" s="17"/>
      <c r="H404" s="18"/>
      <c r="I404" s="19"/>
      <c r="J404" s="20"/>
      <c r="K404" s="21"/>
    </row>
    <row r="405" ht="17" customHeight="1">
      <c r="A405" t="s" s="22">
        <v>5</v>
      </c>
      <c r="B405" s="23">
        <f>AVERAGE(B393:B404)</f>
        <v>35.0416666666667</v>
      </c>
      <c r="C405" s="23">
        <f>AVERAGE(C393:C404)</f>
        <v>33.725</v>
      </c>
      <c r="D405" s="24"/>
      <c r="E405" s="23">
        <f>AVERAGE(E393:E404)</f>
        <v>0.175</v>
      </c>
      <c r="F405" s="25">
        <f>AVERAGE(F393:F404)</f>
        <v>-0.225</v>
      </c>
      <c r="G405" s="17"/>
      <c r="H405" s="18"/>
      <c r="I405" s="19"/>
      <c r="J405" s="20"/>
      <c r="K405" s="21"/>
    </row>
    <row r="406" ht="17" customHeight="1">
      <c r="A406" s="26"/>
      <c r="B406" s="21"/>
      <c r="C406" s="21"/>
      <c r="D406" s="24"/>
      <c r="E406" s="21"/>
      <c r="F406" s="27"/>
      <c r="G406" s="17"/>
      <c r="H406" s="18"/>
      <c r="I406" s="19"/>
      <c r="J406" s="20"/>
      <c r="K406" s="21"/>
    </row>
    <row r="407" ht="47" customHeight="1">
      <c r="A407" t="s" s="2">
        <v>97</v>
      </c>
      <c r="B407" t="s" s="3">
        <v>1</v>
      </c>
      <c r="C407" t="s" s="4">
        <v>98</v>
      </c>
      <c r="D407" s="28"/>
      <c r="E407" t="s" s="3">
        <v>3</v>
      </c>
      <c r="F407" t="s" s="6">
        <v>99</v>
      </c>
      <c r="G407" s="29"/>
      <c r="H407" s="30"/>
      <c r="I407" s="31"/>
      <c r="J407" s="32"/>
      <c r="K407" s="33"/>
    </row>
    <row r="408" ht="17" customHeight="1">
      <c r="A408" s="12">
        <v>44197</v>
      </c>
      <c r="B408" s="13">
        <v>47.4</v>
      </c>
      <c r="C408" s="14">
        <v>45.9</v>
      </c>
      <c r="D408" s="15"/>
      <c r="E408" s="13">
        <v>2.8</v>
      </c>
      <c r="F408" s="16">
        <v>3.3</v>
      </c>
      <c r="G408" s="17"/>
      <c r="H408" s="18"/>
      <c r="I408" s="19"/>
      <c r="J408" s="20"/>
      <c r="K408" s="21"/>
    </row>
    <row r="409" ht="17" customHeight="1">
      <c r="A409" s="12">
        <v>44228</v>
      </c>
      <c r="B409" s="13">
        <v>44.2</v>
      </c>
      <c r="C409" s="14">
        <v>45.4</v>
      </c>
      <c r="D409" s="15"/>
      <c r="E409" s="13">
        <v>4.4</v>
      </c>
      <c r="F409" s="16">
        <v>4</v>
      </c>
      <c r="G409" s="17"/>
      <c r="H409" s="18"/>
      <c r="I409" s="19"/>
      <c r="J409" s="20"/>
      <c r="K409" s="21"/>
    </row>
    <row r="410" ht="17" customHeight="1">
      <c r="A410" s="12">
        <v>44256</v>
      </c>
      <c r="B410" s="13">
        <v>40.4</v>
      </c>
      <c r="C410" s="14">
        <v>39.3</v>
      </c>
      <c r="D410" s="15"/>
      <c r="E410" s="13">
        <v>3.3</v>
      </c>
      <c r="F410" s="16">
        <v>2.3</v>
      </c>
      <c r="G410" s="17"/>
      <c r="H410" s="18"/>
      <c r="I410" s="19"/>
      <c r="J410" s="20"/>
      <c r="K410" s="21"/>
    </row>
    <row r="411" ht="17" customHeight="1">
      <c r="A411" s="12">
        <v>44287</v>
      </c>
      <c r="B411" s="13">
        <v>34.8</v>
      </c>
      <c r="C411" s="14">
        <v>34.3</v>
      </c>
      <c r="D411" s="15"/>
      <c r="E411" s="13">
        <v>0.8</v>
      </c>
      <c r="F411" s="16">
        <v>-1.3</v>
      </c>
      <c r="G411" s="17"/>
      <c r="H411" s="18"/>
      <c r="I411" s="19"/>
      <c r="J411" s="20"/>
      <c r="K411" s="21"/>
    </row>
    <row r="412" ht="17" customHeight="1">
      <c r="A412" s="12">
        <v>44317</v>
      </c>
      <c r="B412" s="13">
        <v>26.7</v>
      </c>
      <c r="C412" s="14">
        <v>26.4</v>
      </c>
      <c r="D412" s="15"/>
      <c r="E412" s="13">
        <v>-2.6</v>
      </c>
      <c r="F412" s="16">
        <v>-4.6</v>
      </c>
      <c r="G412" s="17"/>
      <c r="H412" s="18"/>
      <c r="I412" s="19"/>
      <c r="J412" s="20"/>
      <c r="K412" s="21"/>
    </row>
    <row r="413" ht="17" customHeight="1">
      <c r="A413" s="12">
        <v>44348</v>
      </c>
      <c r="B413" s="13">
        <v>25.2</v>
      </c>
      <c r="C413" s="14">
        <v>20.7</v>
      </c>
      <c r="D413" s="15"/>
      <c r="E413" s="13">
        <v>-4.5</v>
      </c>
      <c r="F413" s="16">
        <v>-5.3</v>
      </c>
      <c r="G413" s="17"/>
      <c r="H413" s="18"/>
      <c r="I413" s="19"/>
      <c r="J413" s="20"/>
      <c r="K413" s="21"/>
    </row>
    <row r="414" ht="17" customHeight="1">
      <c r="A414" s="12">
        <v>44378</v>
      </c>
      <c r="B414" s="13">
        <v>22.8</v>
      </c>
      <c r="C414" s="14">
        <v>19.7</v>
      </c>
      <c r="D414" s="15"/>
      <c r="E414" s="13">
        <v>-4.7</v>
      </c>
      <c r="F414" s="16">
        <v>-5.1</v>
      </c>
      <c r="G414" s="17"/>
      <c r="H414" s="18"/>
      <c r="I414" s="19"/>
      <c r="J414" s="20"/>
      <c r="K414" s="21"/>
    </row>
    <row r="415" ht="17" customHeight="1">
      <c r="A415" s="12">
        <v>44409</v>
      </c>
      <c r="B415" s="13">
        <v>24.3</v>
      </c>
      <c r="C415" s="14">
        <v>24.2</v>
      </c>
      <c r="D415" s="15"/>
      <c r="E415" s="13">
        <v>-3.3</v>
      </c>
      <c r="F415" s="16">
        <v>-5</v>
      </c>
      <c r="G415" s="17"/>
      <c r="H415" s="18"/>
      <c r="I415" s="19"/>
      <c r="J415" s="20"/>
      <c r="K415" s="21"/>
    </row>
    <row r="416" ht="17" customHeight="1">
      <c r="A416" s="12">
        <v>44440</v>
      </c>
      <c r="B416" s="13">
        <v>32.2</v>
      </c>
      <c r="C416" s="14">
        <v>32.8</v>
      </c>
      <c r="D416" s="15"/>
      <c r="E416" s="13">
        <v>-1.7</v>
      </c>
      <c r="F416" s="16">
        <v>-5.5</v>
      </c>
      <c r="G416" s="17"/>
      <c r="H416" s="18"/>
      <c r="I416" s="19"/>
      <c r="J416" s="20"/>
      <c r="K416" s="21"/>
    </row>
    <row r="417" ht="17" customHeight="1">
      <c r="A417" s="12">
        <v>44470</v>
      </c>
      <c r="B417" s="13">
        <v>37.6</v>
      </c>
      <c r="C417" s="14">
        <v>35.5</v>
      </c>
      <c r="D417" s="15"/>
      <c r="E417" s="13">
        <v>0</v>
      </c>
      <c r="F417" s="16">
        <v>-3.5</v>
      </c>
      <c r="G417" s="17"/>
      <c r="H417" s="18"/>
      <c r="I417" s="19"/>
      <c r="J417" s="20"/>
      <c r="K417" s="21"/>
    </row>
    <row r="418" ht="17" customHeight="1">
      <c r="A418" s="12">
        <v>44501</v>
      </c>
      <c r="B418" s="13">
        <v>41.4</v>
      </c>
      <c r="C418" s="14">
        <v>41.9</v>
      </c>
      <c r="D418" s="15"/>
      <c r="E418" s="13">
        <v>1.7</v>
      </c>
      <c r="F418" s="16">
        <v>-0.2</v>
      </c>
      <c r="G418" s="17"/>
      <c r="H418" s="18"/>
      <c r="I418" s="19"/>
      <c r="J418" s="20"/>
      <c r="K418" s="21"/>
    </row>
    <row r="419" ht="17" customHeight="1">
      <c r="A419" s="12">
        <v>44531</v>
      </c>
      <c r="B419" s="13">
        <v>44.2</v>
      </c>
      <c r="C419" s="14">
        <v>44.8</v>
      </c>
      <c r="D419" s="15"/>
      <c r="E419" s="13">
        <v>2.8</v>
      </c>
      <c r="F419" s="16">
        <v>1.9</v>
      </c>
      <c r="G419" s="17"/>
      <c r="H419" s="18"/>
      <c r="I419" s="19"/>
      <c r="J419" s="20"/>
      <c r="K419" s="21"/>
    </row>
    <row r="420" ht="17" customHeight="1">
      <c r="A420" t="s" s="22">
        <v>5</v>
      </c>
      <c r="B420" s="23">
        <f>AVERAGE(B408:B419)</f>
        <v>35.1</v>
      </c>
      <c r="C420" s="23">
        <f>AVERAGE(C408:C419)</f>
        <v>34.2416666666667</v>
      </c>
      <c r="D420" s="24"/>
      <c r="E420" s="23">
        <f>AVERAGE(E408:E419)</f>
        <v>-0.0833333333333333</v>
      </c>
      <c r="F420" s="25">
        <f>AVERAGE(F408:F419)</f>
        <v>-1.58333333333333</v>
      </c>
      <c r="G420" s="17"/>
      <c r="H420" s="18"/>
      <c r="I420" s="19"/>
      <c r="J420" s="20"/>
      <c r="K420" s="21"/>
    </row>
    <row r="421" ht="17" customHeight="1">
      <c r="A421" s="26"/>
      <c r="B421" s="21"/>
      <c r="C421" s="21"/>
      <c r="D421" s="24"/>
      <c r="E421" s="21"/>
      <c r="F421" s="27"/>
      <c r="G421" s="17"/>
      <c r="H421" s="18"/>
      <c r="I421" s="19"/>
      <c r="J421" s="20"/>
      <c r="K421" s="21"/>
    </row>
    <row r="422" ht="47" customHeight="1">
      <c r="A422" t="s" s="2">
        <v>100</v>
      </c>
      <c r="B422" t="s" s="3">
        <v>1</v>
      </c>
      <c r="C422" t="s" s="4">
        <v>101</v>
      </c>
      <c r="D422" s="28"/>
      <c r="E422" t="s" s="3">
        <v>3</v>
      </c>
      <c r="F422" t="s" s="6">
        <v>102</v>
      </c>
      <c r="G422" s="29"/>
      <c r="H422" s="30"/>
      <c r="I422" s="31"/>
      <c r="J422" s="32"/>
      <c r="K422" s="33"/>
    </row>
    <row r="423" ht="17" customHeight="1">
      <c r="A423" s="12">
        <v>44197</v>
      </c>
      <c r="B423" s="13">
        <v>48.9</v>
      </c>
      <c r="C423" s="14">
        <v>46</v>
      </c>
      <c r="D423" s="15"/>
      <c r="E423" s="13">
        <v>3.9</v>
      </c>
      <c r="F423" s="16">
        <v>1</v>
      </c>
      <c r="G423" s="17"/>
      <c r="H423" s="18"/>
      <c r="I423" s="19"/>
      <c r="J423" s="20"/>
      <c r="K423" s="21"/>
    </row>
    <row r="424" ht="17" customHeight="1">
      <c r="A424" s="12">
        <v>44228</v>
      </c>
      <c r="B424" s="13">
        <v>45</v>
      </c>
      <c r="C424" s="14">
        <v>47.4</v>
      </c>
      <c r="D424" s="15"/>
      <c r="E424" s="13">
        <v>2.8</v>
      </c>
      <c r="F424" s="16">
        <v>2.5</v>
      </c>
      <c r="G424" s="17"/>
      <c r="H424" s="18"/>
      <c r="I424" s="19"/>
      <c r="J424" s="20"/>
      <c r="K424" s="21"/>
    </row>
    <row r="425" ht="17" customHeight="1">
      <c r="A425" s="12">
        <v>44256</v>
      </c>
      <c r="B425" s="13">
        <v>42.2</v>
      </c>
      <c r="C425" s="14">
        <v>41.1</v>
      </c>
      <c r="D425" s="15"/>
      <c r="E425" s="13">
        <v>1.7</v>
      </c>
      <c r="F425" s="16">
        <v>1</v>
      </c>
      <c r="G425" s="17"/>
      <c r="H425" s="18"/>
      <c r="I425" s="19"/>
      <c r="J425" s="20"/>
      <c r="K425" s="21"/>
    </row>
    <row r="426" ht="17" customHeight="1">
      <c r="A426" s="12">
        <v>44287</v>
      </c>
      <c r="B426" s="13">
        <v>36.1</v>
      </c>
      <c r="C426" s="14">
        <v>37</v>
      </c>
      <c r="D426" s="15"/>
      <c r="E426" s="13">
        <v>-0.6</v>
      </c>
      <c r="F426" s="16">
        <v>-2</v>
      </c>
      <c r="G426" s="17"/>
      <c r="H426" s="18"/>
      <c r="I426" s="19"/>
      <c r="J426" s="20"/>
      <c r="K426" s="21"/>
    </row>
    <row r="427" ht="17" customHeight="1">
      <c r="A427" s="12">
        <v>44317</v>
      </c>
      <c r="B427" s="13">
        <v>30.6</v>
      </c>
      <c r="C427" s="14">
        <v>28</v>
      </c>
      <c r="D427" s="15"/>
      <c r="E427" s="13">
        <v>-3.9</v>
      </c>
      <c r="F427" s="16">
        <v>-4.3</v>
      </c>
      <c r="G427" s="17"/>
      <c r="H427" s="18"/>
      <c r="I427" s="19"/>
      <c r="J427" s="20"/>
      <c r="K427" s="21"/>
    </row>
    <row r="428" ht="17" customHeight="1">
      <c r="A428" s="12">
        <v>44348</v>
      </c>
      <c r="B428" s="13">
        <v>23.3</v>
      </c>
      <c r="C428" s="14">
        <v>24</v>
      </c>
      <c r="D428" s="15"/>
      <c r="E428" s="13">
        <v>-5.6</v>
      </c>
      <c r="F428" s="16">
        <v>-6</v>
      </c>
      <c r="G428" s="17"/>
      <c r="H428" s="18"/>
      <c r="I428" s="19"/>
      <c r="J428" s="20"/>
      <c r="K428" s="21"/>
    </row>
    <row r="429" ht="17" customHeight="1">
      <c r="A429" s="12">
        <v>44378</v>
      </c>
      <c r="B429" s="13">
        <v>21.7</v>
      </c>
      <c r="C429" s="14">
        <v>21.6</v>
      </c>
      <c r="D429" s="15"/>
      <c r="E429" s="13">
        <v>-6.1</v>
      </c>
      <c r="F429" s="16">
        <v>-5</v>
      </c>
      <c r="G429" s="17"/>
      <c r="H429" s="18"/>
      <c r="I429" s="19"/>
      <c r="J429" s="20"/>
      <c r="K429" s="21"/>
    </row>
    <row r="430" ht="17" customHeight="1">
      <c r="A430" s="12">
        <v>44409</v>
      </c>
      <c r="B430" s="13">
        <v>25.6</v>
      </c>
      <c r="C430" s="14">
        <v>26</v>
      </c>
      <c r="D430" s="15"/>
      <c r="E430" s="13">
        <v>-4.4</v>
      </c>
      <c r="F430" s="16">
        <v>-4.1</v>
      </c>
      <c r="G430" s="17"/>
      <c r="H430" s="18"/>
      <c r="I430" s="19"/>
      <c r="J430" s="20"/>
      <c r="K430" s="21"/>
    </row>
    <row r="431" ht="17" customHeight="1">
      <c r="A431" s="12">
        <v>44440</v>
      </c>
      <c r="B431" s="13">
        <v>34.4</v>
      </c>
      <c r="C431" s="14">
        <v>31</v>
      </c>
      <c r="D431" s="15"/>
      <c r="E431" s="13">
        <v>-4.4</v>
      </c>
      <c r="F431" s="16">
        <v>-3</v>
      </c>
      <c r="G431" s="17"/>
      <c r="H431" s="18"/>
      <c r="I431" s="19"/>
      <c r="J431" s="20"/>
      <c r="K431" s="21"/>
    </row>
    <row r="432" ht="17" customHeight="1">
      <c r="A432" s="12">
        <v>44470</v>
      </c>
      <c r="B432" s="13">
        <v>37.8</v>
      </c>
      <c r="C432" s="14">
        <v>38</v>
      </c>
      <c r="D432" s="15"/>
      <c r="E432" s="13">
        <v>-3.9</v>
      </c>
      <c r="F432" s="16">
        <v>-3</v>
      </c>
      <c r="G432" s="17"/>
      <c r="H432" s="18"/>
      <c r="I432" s="19"/>
      <c r="J432" s="20"/>
      <c r="K432" s="21"/>
    </row>
    <row r="433" ht="17" customHeight="1">
      <c r="A433" s="12">
        <v>44501</v>
      </c>
      <c r="B433" s="13">
        <v>42.2</v>
      </c>
      <c r="C433" s="14">
        <v>42.3</v>
      </c>
      <c r="D433" s="15"/>
      <c r="E433" s="13">
        <v>-1.7</v>
      </c>
      <c r="F433" s="16">
        <v>-2</v>
      </c>
      <c r="G433" s="17"/>
      <c r="H433" s="18"/>
      <c r="I433" s="19"/>
      <c r="J433" s="20"/>
      <c r="K433" s="21"/>
    </row>
    <row r="434" ht="17" customHeight="1">
      <c r="A434" s="12">
        <v>44531</v>
      </c>
      <c r="B434" s="13">
        <v>46.1</v>
      </c>
      <c r="C434" s="14">
        <v>47.9</v>
      </c>
      <c r="D434" s="15"/>
      <c r="E434" s="13">
        <v>1.1</v>
      </c>
      <c r="F434" s="16">
        <v>1</v>
      </c>
      <c r="G434" s="17"/>
      <c r="H434" s="18"/>
      <c r="I434" s="19"/>
      <c r="J434" s="20"/>
      <c r="K434" s="21"/>
    </row>
    <row r="435" ht="17" customHeight="1">
      <c r="A435" t="s" s="22">
        <v>5</v>
      </c>
      <c r="B435" s="23">
        <f>AVERAGE(B423:B434)</f>
        <v>36.1583333333333</v>
      </c>
      <c r="C435" s="23">
        <f>AVERAGE(C423:C434)</f>
        <v>35.8583333333333</v>
      </c>
      <c r="D435" s="24"/>
      <c r="E435" s="23">
        <f>AVERAGE(E423:E434)</f>
        <v>-1.75833333333333</v>
      </c>
      <c r="F435" s="25">
        <f>AVERAGE(F423:F434)</f>
        <v>-1.99166666666667</v>
      </c>
      <c r="G435" s="17"/>
      <c r="H435" s="18"/>
      <c r="I435" s="19"/>
      <c r="J435" s="20"/>
      <c r="K435" s="21"/>
    </row>
    <row r="436" ht="17" customHeight="1">
      <c r="A436" s="26"/>
      <c r="B436" s="21"/>
      <c r="C436" s="21"/>
      <c r="D436" s="24"/>
      <c r="E436" s="21"/>
      <c r="F436" s="27"/>
      <c r="G436" s="17"/>
      <c r="H436" s="18"/>
      <c r="I436" s="19"/>
      <c r="J436" s="20"/>
      <c r="K436" s="21"/>
    </row>
    <row r="437" ht="47" customHeight="1">
      <c r="A437" t="s" s="2">
        <v>103</v>
      </c>
      <c r="B437" t="s" s="3">
        <v>1</v>
      </c>
      <c r="C437" t="s" s="4">
        <v>104</v>
      </c>
      <c r="D437" s="28"/>
      <c r="E437" t="s" s="3">
        <v>3</v>
      </c>
      <c r="F437" t="s" s="6">
        <v>105</v>
      </c>
      <c r="G437" s="29"/>
      <c r="H437" s="30"/>
      <c r="I437" s="31"/>
      <c r="J437" s="32"/>
      <c r="K437" s="33"/>
    </row>
    <row r="438" ht="17" customHeight="1">
      <c r="A438" s="12">
        <v>44197</v>
      </c>
      <c r="B438" s="13">
        <v>42.5</v>
      </c>
      <c r="C438" s="14">
        <v>42</v>
      </c>
      <c r="D438" s="15"/>
      <c r="E438" s="13">
        <v>2.2</v>
      </c>
      <c r="F438" s="16">
        <v>0.7</v>
      </c>
      <c r="G438" s="17"/>
      <c r="H438" s="18"/>
      <c r="I438" s="19"/>
      <c r="J438" s="20"/>
      <c r="K438" s="21"/>
    </row>
    <row r="439" ht="17" customHeight="1">
      <c r="A439" s="12">
        <v>44228</v>
      </c>
      <c r="B439" s="13">
        <v>40.5</v>
      </c>
      <c r="C439" s="14">
        <v>44.1</v>
      </c>
      <c r="D439" s="15"/>
      <c r="E439" s="13">
        <v>2.3</v>
      </c>
      <c r="F439" s="16">
        <v>-1.4</v>
      </c>
      <c r="G439" s="17"/>
      <c r="H439" s="18"/>
      <c r="I439" s="19"/>
      <c r="J439" s="20"/>
      <c r="K439" s="21"/>
    </row>
    <row r="440" ht="17" customHeight="1">
      <c r="A440" s="12">
        <v>44256</v>
      </c>
      <c r="B440" s="13">
        <v>38.9</v>
      </c>
      <c r="C440" s="14">
        <v>37.9</v>
      </c>
      <c r="D440" s="15"/>
      <c r="E440" s="13">
        <v>-0.6</v>
      </c>
      <c r="F440" s="16">
        <v>-0.6</v>
      </c>
      <c r="G440" s="17"/>
      <c r="H440" s="18"/>
      <c r="I440" s="19"/>
      <c r="J440" s="20"/>
      <c r="K440" s="21"/>
    </row>
    <row r="441" ht="17" customHeight="1">
      <c r="A441" s="12">
        <v>44287</v>
      </c>
      <c r="B441" s="13">
        <v>32.9</v>
      </c>
      <c r="C441" s="14">
        <v>32.2</v>
      </c>
      <c r="D441" s="15"/>
      <c r="E441" s="13">
        <v>-0.6</v>
      </c>
      <c r="F441" s="16">
        <v>-4.1</v>
      </c>
      <c r="G441" s="17"/>
      <c r="H441" s="18"/>
      <c r="I441" s="19"/>
      <c r="J441" s="20"/>
      <c r="K441" s="21"/>
    </row>
    <row r="442" ht="17" customHeight="1">
      <c r="A442" s="12">
        <v>44317</v>
      </c>
      <c r="B442" s="13">
        <v>23.9</v>
      </c>
      <c r="C442" s="14">
        <v>26.1</v>
      </c>
      <c r="D442" s="15"/>
      <c r="E442" s="13">
        <v>-2.8</v>
      </c>
      <c r="F442" s="16">
        <v>-4.5</v>
      </c>
      <c r="G442" s="17"/>
      <c r="H442" s="18"/>
      <c r="I442" s="19"/>
      <c r="J442" s="20"/>
      <c r="K442" s="21"/>
    </row>
    <row r="443" ht="17" customHeight="1">
      <c r="A443" s="12">
        <v>44348</v>
      </c>
      <c r="B443" s="13">
        <v>17.2</v>
      </c>
      <c r="C443" s="14">
        <v>21.6</v>
      </c>
      <c r="D443" s="15"/>
      <c r="E443" s="13">
        <v>-5</v>
      </c>
      <c r="F443" s="16">
        <v>-4.6</v>
      </c>
      <c r="G443" s="17"/>
      <c r="H443" s="18"/>
      <c r="I443" s="19"/>
      <c r="J443" s="20"/>
      <c r="K443" s="21"/>
    </row>
    <row r="444" ht="17" customHeight="1">
      <c r="A444" s="12">
        <v>44378</v>
      </c>
      <c r="B444" s="13">
        <v>17.2</v>
      </c>
      <c r="C444" s="14">
        <v>19.1</v>
      </c>
      <c r="D444" s="15"/>
      <c r="E444" s="13">
        <v>-3.3</v>
      </c>
      <c r="F444" s="16">
        <v>-6</v>
      </c>
      <c r="G444" s="17"/>
      <c r="H444" s="18"/>
      <c r="I444" s="19"/>
      <c r="J444" s="20"/>
      <c r="K444" s="21"/>
    </row>
    <row r="445" ht="17" customHeight="1">
      <c r="A445" s="12">
        <v>44409</v>
      </c>
      <c r="B445" s="13">
        <v>20.9</v>
      </c>
      <c r="C445" s="14">
        <v>23</v>
      </c>
      <c r="D445" s="15"/>
      <c r="E445" s="13">
        <v>-3.2</v>
      </c>
      <c r="F445" s="16">
        <v>-5</v>
      </c>
      <c r="G445" s="17"/>
      <c r="H445" s="18"/>
      <c r="I445" s="19"/>
      <c r="J445" s="20"/>
      <c r="K445" s="21"/>
    </row>
    <row r="446" ht="17" customHeight="1">
      <c r="A446" s="12">
        <v>44440</v>
      </c>
      <c r="B446" s="13">
        <v>28.3</v>
      </c>
      <c r="C446" s="14">
        <v>27.9</v>
      </c>
      <c r="D446" s="15"/>
      <c r="E446" s="13">
        <v>-3</v>
      </c>
      <c r="F446" s="16">
        <v>-4.6</v>
      </c>
      <c r="G446" s="17"/>
      <c r="H446" s="18"/>
      <c r="I446" s="19"/>
      <c r="J446" s="20"/>
      <c r="K446" s="21"/>
    </row>
    <row r="447" ht="17" customHeight="1">
      <c r="A447" s="12">
        <v>44470</v>
      </c>
      <c r="B447" s="13">
        <v>33.6</v>
      </c>
      <c r="C447" s="14">
        <v>33.4</v>
      </c>
      <c r="D447" s="15"/>
      <c r="E447" s="13">
        <v>-1.7</v>
      </c>
      <c r="F447" s="16">
        <v>-3.6</v>
      </c>
      <c r="G447" s="17"/>
      <c r="H447" s="18"/>
      <c r="I447" s="19"/>
      <c r="J447" s="20"/>
      <c r="K447" s="21"/>
    </row>
    <row r="448" ht="17" customHeight="1">
      <c r="A448" s="12">
        <v>44501</v>
      </c>
      <c r="B448" s="13">
        <v>37.8</v>
      </c>
      <c r="C448" s="14">
        <v>37.3</v>
      </c>
      <c r="D448" s="15"/>
      <c r="E448" s="13">
        <v>-0.3</v>
      </c>
      <c r="F448" s="16">
        <v>-1</v>
      </c>
      <c r="G448" s="17"/>
      <c r="H448" s="18"/>
      <c r="I448" s="19"/>
      <c r="J448" s="20"/>
      <c r="K448" s="21"/>
    </row>
    <row r="449" ht="17" customHeight="1">
      <c r="A449" s="12">
        <v>44531</v>
      </c>
      <c r="B449" s="13">
        <v>38.9</v>
      </c>
      <c r="C449" s="14">
        <v>43.5</v>
      </c>
      <c r="D449" s="15"/>
      <c r="E449" s="13">
        <v>1.7</v>
      </c>
      <c r="F449" s="16">
        <v>-1</v>
      </c>
      <c r="G449" s="17"/>
      <c r="H449" s="18"/>
      <c r="I449" s="19"/>
      <c r="J449" s="20"/>
      <c r="K449" s="21"/>
    </row>
    <row r="450" ht="17" customHeight="1">
      <c r="A450" t="s" s="22">
        <v>5</v>
      </c>
      <c r="B450" s="23">
        <f>AVERAGE(B438:B449)</f>
        <v>31.05</v>
      </c>
      <c r="C450" s="23">
        <f>AVERAGE(C438:C449)</f>
        <v>32.3416666666667</v>
      </c>
      <c r="D450" s="24"/>
      <c r="E450" s="23">
        <f>AVERAGE(E438:E449)</f>
        <v>-1.19166666666667</v>
      </c>
      <c r="F450" s="25">
        <f>AVERAGE(F438:F449)</f>
        <v>-2.975</v>
      </c>
      <c r="G450" s="17"/>
      <c r="H450" s="18"/>
      <c r="I450" s="19"/>
      <c r="J450" s="20"/>
      <c r="K450" s="21"/>
    </row>
    <row r="451" ht="17" customHeight="1">
      <c r="A451" s="26"/>
      <c r="B451" s="21"/>
      <c r="C451" s="21"/>
      <c r="D451" s="24"/>
      <c r="E451" s="21"/>
      <c r="F451" s="27"/>
      <c r="G451" s="17"/>
      <c r="H451" s="18"/>
      <c r="I451" s="19"/>
      <c r="J451" s="20"/>
      <c r="K451" s="21"/>
    </row>
    <row r="452" ht="47" customHeight="1">
      <c r="A452" t="s" s="2">
        <v>106</v>
      </c>
      <c r="B452" t="s" s="3">
        <v>1</v>
      </c>
      <c r="C452" t="s" s="4">
        <v>107</v>
      </c>
      <c r="D452" s="28"/>
      <c r="E452" t="s" s="3">
        <v>3</v>
      </c>
      <c r="F452" t="s" s="6">
        <v>108</v>
      </c>
      <c r="G452" s="29"/>
      <c r="H452" s="30"/>
      <c r="I452" s="31"/>
      <c r="J452" s="32"/>
      <c r="K452" s="33"/>
    </row>
    <row r="453" ht="17" customHeight="1">
      <c r="A453" s="12">
        <v>44197</v>
      </c>
      <c r="B453" s="13">
        <v>44.4</v>
      </c>
      <c r="C453" s="14">
        <v>45.8</v>
      </c>
      <c r="D453" s="15"/>
      <c r="E453" s="13">
        <v>1.7</v>
      </c>
      <c r="F453" s="16">
        <v>4.2</v>
      </c>
      <c r="G453" s="17"/>
      <c r="H453" s="18"/>
      <c r="I453" s="19"/>
      <c r="J453" s="20"/>
      <c r="K453" s="21"/>
    </row>
    <row r="454" ht="17" customHeight="1">
      <c r="A454" s="12">
        <v>44228</v>
      </c>
      <c r="B454" s="13">
        <v>42.8</v>
      </c>
      <c r="C454" s="14">
        <v>46.2</v>
      </c>
      <c r="D454" s="15"/>
      <c r="E454" s="13">
        <v>3.9</v>
      </c>
      <c r="F454" s="16">
        <v>3.5</v>
      </c>
      <c r="G454" s="17"/>
      <c r="H454" s="18"/>
      <c r="I454" s="19"/>
      <c r="J454" s="20"/>
      <c r="K454" s="21"/>
    </row>
    <row r="455" ht="17" customHeight="1">
      <c r="A455" s="12">
        <v>44256</v>
      </c>
      <c r="B455" s="13">
        <v>40.8</v>
      </c>
      <c r="C455" s="14">
        <v>40.8</v>
      </c>
      <c r="D455" s="15"/>
      <c r="E455" s="13">
        <v>0</v>
      </c>
      <c r="F455" s="16">
        <v>2</v>
      </c>
      <c r="G455" s="17"/>
      <c r="H455" s="18"/>
      <c r="I455" s="19"/>
      <c r="J455" s="20"/>
      <c r="K455" s="21"/>
    </row>
    <row r="456" ht="17" customHeight="1">
      <c r="A456" s="12">
        <v>44287</v>
      </c>
      <c r="B456" s="13">
        <v>35</v>
      </c>
      <c r="C456" s="14">
        <v>37.5</v>
      </c>
      <c r="D456" s="15"/>
      <c r="E456" s="13">
        <v>-1.7</v>
      </c>
      <c r="F456" s="16">
        <v>0.5</v>
      </c>
      <c r="G456" s="17"/>
      <c r="H456" s="18"/>
      <c r="I456" s="19"/>
      <c r="J456" s="20"/>
      <c r="K456" s="21"/>
    </row>
    <row r="457" ht="17" customHeight="1">
      <c r="A457" s="12">
        <v>44317</v>
      </c>
      <c r="B457" s="13">
        <v>30</v>
      </c>
      <c r="C457" s="14">
        <v>29.4</v>
      </c>
      <c r="D457" s="15"/>
      <c r="E457" s="13">
        <v>-3.9</v>
      </c>
      <c r="F457" s="16">
        <v>-3</v>
      </c>
      <c r="G457" s="17"/>
      <c r="H457" s="18"/>
      <c r="I457" s="19"/>
      <c r="J457" s="20"/>
      <c r="K457" s="21"/>
    </row>
    <row r="458" ht="17" customHeight="1">
      <c r="A458" s="12">
        <v>44348</v>
      </c>
      <c r="B458" s="13">
        <v>23.9</v>
      </c>
      <c r="C458" s="14">
        <v>25</v>
      </c>
      <c r="D458" s="15"/>
      <c r="E458" s="13">
        <v>-5.6</v>
      </c>
      <c r="F458" s="16">
        <v>-3.2</v>
      </c>
      <c r="G458" s="17"/>
      <c r="H458" s="18"/>
      <c r="I458" s="19"/>
      <c r="J458" s="20"/>
      <c r="K458" s="21"/>
    </row>
    <row r="459" ht="17" customHeight="1">
      <c r="A459" s="12">
        <v>44378</v>
      </c>
      <c r="B459" s="13">
        <v>24.4</v>
      </c>
      <c r="C459" s="14">
        <v>22.7</v>
      </c>
      <c r="D459" s="15"/>
      <c r="E459" s="13">
        <v>-6.1</v>
      </c>
      <c r="F459" s="16">
        <v>-5.4</v>
      </c>
      <c r="G459" s="17"/>
      <c r="H459" s="18"/>
      <c r="I459" s="19"/>
      <c r="J459" s="20"/>
      <c r="K459" s="21"/>
    </row>
    <row r="460" ht="17" customHeight="1">
      <c r="A460" s="12">
        <v>44409</v>
      </c>
      <c r="B460" s="13">
        <v>28.9</v>
      </c>
      <c r="C460" s="14">
        <v>27</v>
      </c>
      <c r="D460" s="15"/>
      <c r="E460" s="13">
        <v>-7.2</v>
      </c>
      <c r="F460" s="16">
        <v>-4.5</v>
      </c>
      <c r="G460" s="17"/>
      <c r="H460" s="18"/>
      <c r="I460" s="19"/>
      <c r="J460" s="20"/>
      <c r="K460" s="21"/>
    </row>
    <row r="461" ht="17" customHeight="1">
      <c r="A461" s="12">
        <v>44440</v>
      </c>
      <c r="B461" s="13">
        <v>33.7</v>
      </c>
      <c r="C461" s="14">
        <v>35.4</v>
      </c>
      <c r="D461" s="15"/>
      <c r="E461" s="13">
        <v>-3.3</v>
      </c>
      <c r="F461" s="16">
        <v>-2.2</v>
      </c>
      <c r="G461" s="17"/>
      <c r="H461" s="18"/>
      <c r="I461" s="19"/>
      <c r="J461" s="20"/>
      <c r="K461" s="21"/>
    </row>
    <row r="462" ht="17" customHeight="1">
      <c r="A462" s="12">
        <v>44470</v>
      </c>
      <c r="B462" s="13">
        <v>38.3</v>
      </c>
      <c r="C462" s="14">
        <v>35.8</v>
      </c>
      <c r="D462" s="15"/>
      <c r="E462" s="13">
        <v>-2.8</v>
      </c>
      <c r="F462" s="16">
        <v>-1</v>
      </c>
      <c r="G462" s="17"/>
      <c r="H462" s="18"/>
      <c r="I462" s="19"/>
      <c r="J462" s="20"/>
      <c r="K462" s="21"/>
    </row>
    <row r="463" ht="17" customHeight="1">
      <c r="A463" s="12">
        <v>44501</v>
      </c>
      <c r="B463" s="13">
        <v>39.4</v>
      </c>
      <c r="C463" s="14">
        <v>43.5</v>
      </c>
      <c r="D463" s="15"/>
      <c r="E463" s="13">
        <v>-1.1</v>
      </c>
      <c r="F463" s="16">
        <v>1.6</v>
      </c>
      <c r="G463" s="17"/>
      <c r="H463" s="18"/>
      <c r="I463" s="19"/>
      <c r="J463" s="20"/>
      <c r="K463" s="21"/>
    </row>
    <row r="464" ht="17" customHeight="1">
      <c r="A464" s="12">
        <v>44531</v>
      </c>
      <c r="B464" s="13">
        <v>43.9</v>
      </c>
      <c r="C464" s="14">
        <v>43.6</v>
      </c>
      <c r="D464" s="15"/>
      <c r="E464" s="13">
        <v>0</v>
      </c>
      <c r="F464" s="16">
        <v>3.1</v>
      </c>
      <c r="G464" s="17"/>
      <c r="H464" s="18"/>
      <c r="I464" s="19"/>
      <c r="J464" s="20"/>
      <c r="K464" s="21"/>
    </row>
    <row r="465" ht="17" customHeight="1">
      <c r="A465" t="s" s="22">
        <v>5</v>
      </c>
      <c r="B465" s="23">
        <f>AVERAGE(B453:B464)</f>
        <v>35.4583333333333</v>
      </c>
      <c r="C465" s="23">
        <f>AVERAGE(C453:C464)</f>
        <v>36.0583333333333</v>
      </c>
      <c r="D465" s="24"/>
      <c r="E465" s="23">
        <f>AVERAGE(E453:E464)</f>
        <v>-2.175</v>
      </c>
      <c r="F465" s="25">
        <f>AVERAGE(F453:F464)</f>
        <v>-0.366666666666667</v>
      </c>
      <c r="G465" s="17"/>
      <c r="H465" s="18"/>
      <c r="I465" s="19"/>
      <c r="J465" s="20"/>
      <c r="K465" s="21"/>
    </row>
    <row r="466" ht="17" customHeight="1">
      <c r="A466" s="26"/>
      <c r="B466" s="21"/>
      <c r="C466" s="21"/>
      <c r="D466" s="24"/>
      <c r="E466" s="21"/>
      <c r="F466" s="27"/>
      <c r="G466" s="17"/>
      <c r="H466" s="18"/>
      <c r="I466" s="19"/>
      <c r="J466" s="20"/>
      <c r="K466" s="21"/>
    </row>
    <row r="467" ht="47" customHeight="1">
      <c r="A467" t="s" s="2">
        <v>109</v>
      </c>
      <c r="B467" t="s" s="3">
        <v>1</v>
      </c>
      <c r="C467" t="s" s="4">
        <v>110</v>
      </c>
      <c r="D467" s="28"/>
      <c r="E467" t="s" s="3">
        <v>3</v>
      </c>
      <c r="F467" t="s" s="6">
        <v>111</v>
      </c>
      <c r="G467" s="29"/>
      <c r="H467" t="s" s="34">
        <v>12</v>
      </c>
      <c r="I467" t="s" s="35">
        <v>13</v>
      </c>
      <c r="J467" t="s" s="36">
        <v>112</v>
      </c>
      <c r="K467" t="s" s="37">
        <v>113</v>
      </c>
    </row>
    <row r="468" ht="17" customHeight="1">
      <c r="A468" s="12">
        <v>44197</v>
      </c>
      <c r="B468" s="13">
        <v>45.6</v>
      </c>
      <c r="C468" s="14">
        <v>43.4</v>
      </c>
      <c r="D468" s="15"/>
      <c r="E468" s="13">
        <v>5.6</v>
      </c>
      <c r="F468" s="16">
        <v>10.3</v>
      </c>
      <c r="G468" s="47"/>
      <c r="H468" s="38">
        <v>45.8</v>
      </c>
      <c r="I468" s="39">
        <v>6.9</v>
      </c>
      <c r="J468" s="41">
        <v>43.4</v>
      </c>
      <c r="K468" s="14">
        <v>10.3</v>
      </c>
    </row>
    <row r="469" ht="17" customHeight="1">
      <c r="A469" s="12">
        <v>44228</v>
      </c>
      <c r="B469" s="13">
        <v>43.1</v>
      </c>
      <c r="C469" s="14">
        <v>40.7</v>
      </c>
      <c r="D469" s="15"/>
      <c r="E469" s="13">
        <v>4.6</v>
      </c>
      <c r="F469" s="16">
        <v>10</v>
      </c>
      <c r="G469" s="47"/>
      <c r="H469" s="38">
        <v>45.9</v>
      </c>
      <c r="I469" s="39">
        <v>5.7</v>
      </c>
      <c r="J469" s="41">
        <v>40.7</v>
      </c>
      <c r="K469" s="14">
        <v>10</v>
      </c>
    </row>
    <row r="470" ht="17" customHeight="1">
      <c r="A470" s="12">
        <v>44256</v>
      </c>
      <c r="B470" s="13">
        <v>41.7</v>
      </c>
      <c r="C470" s="14">
        <v>38.9</v>
      </c>
      <c r="D470" s="15"/>
      <c r="E470" s="13">
        <v>2.8</v>
      </c>
      <c r="F470" s="16">
        <v>8.5</v>
      </c>
      <c r="G470" s="47"/>
      <c r="H470" s="38">
        <v>40.5</v>
      </c>
      <c r="I470" s="39">
        <v>4.7</v>
      </c>
      <c r="J470" s="41">
        <v>38.9</v>
      </c>
      <c r="K470" s="14">
        <v>8.5</v>
      </c>
    </row>
    <row r="471" ht="17" customHeight="1">
      <c r="A471" s="12">
        <v>44287</v>
      </c>
      <c r="B471" s="13">
        <v>34.9</v>
      </c>
      <c r="C471" s="14">
        <v>33.1</v>
      </c>
      <c r="D471" s="15"/>
      <c r="E471" s="13">
        <v>1.6</v>
      </c>
      <c r="F471" s="16">
        <v>6.2</v>
      </c>
      <c r="G471" s="47"/>
      <c r="H471" s="38">
        <v>34.8</v>
      </c>
      <c r="I471" s="39">
        <v>1.1</v>
      </c>
      <c r="J471" s="41">
        <v>33.1</v>
      </c>
      <c r="K471" s="14">
        <v>5.8</v>
      </c>
    </row>
    <row r="472" ht="17" customHeight="1">
      <c r="A472" s="12">
        <v>44317</v>
      </c>
      <c r="B472" s="13">
        <v>28.7</v>
      </c>
      <c r="C472" s="14">
        <v>26</v>
      </c>
      <c r="D472" s="15"/>
      <c r="E472" s="13">
        <v>-1.2</v>
      </c>
      <c r="F472" s="16">
        <v>1.7</v>
      </c>
      <c r="G472" s="47"/>
      <c r="H472" s="38">
        <v>28.5</v>
      </c>
      <c r="I472" s="39">
        <v>0.3</v>
      </c>
      <c r="J472" s="41">
        <v>25.9</v>
      </c>
      <c r="K472" s="14">
        <v>3.6</v>
      </c>
    </row>
    <row r="473" ht="17" customHeight="1">
      <c r="A473" s="12">
        <v>44348</v>
      </c>
      <c r="B473" s="13">
        <v>22.3</v>
      </c>
      <c r="C473" s="14">
        <v>19.6</v>
      </c>
      <c r="D473" s="15"/>
      <c r="E473" s="13">
        <v>-2.2</v>
      </c>
      <c r="F473" s="16">
        <v>1.3</v>
      </c>
      <c r="G473" s="47"/>
      <c r="H473" s="38">
        <v>22.2</v>
      </c>
      <c r="I473" s="39">
        <v>-1.5</v>
      </c>
      <c r="J473" s="41">
        <v>19.5</v>
      </c>
      <c r="K473" s="14">
        <v>1.3</v>
      </c>
    </row>
    <row r="474" ht="17" customHeight="1">
      <c r="A474" s="12">
        <v>44378</v>
      </c>
      <c r="B474" s="13">
        <v>20.7</v>
      </c>
      <c r="C474" s="14">
        <v>23.8</v>
      </c>
      <c r="D474" s="15"/>
      <c r="E474" s="13">
        <v>-2.8</v>
      </c>
      <c r="F474" s="16">
        <v>0.6</v>
      </c>
      <c r="G474" s="47"/>
      <c r="H474" s="38">
        <v>23.8</v>
      </c>
      <c r="I474" s="39">
        <v>-1</v>
      </c>
      <c r="J474" s="41">
        <v>23.8</v>
      </c>
      <c r="K474" s="14">
        <v>0.6</v>
      </c>
    </row>
    <row r="475" ht="17" customHeight="1">
      <c r="A475" s="12">
        <v>44409</v>
      </c>
      <c r="B475" s="13">
        <v>25</v>
      </c>
      <c r="C475" s="14">
        <v>23.8</v>
      </c>
      <c r="D475" s="15"/>
      <c r="E475" s="13">
        <v>-2.1</v>
      </c>
      <c r="F475" s="16">
        <v>0.8</v>
      </c>
      <c r="G475" s="47"/>
      <c r="H475" s="38">
        <v>27.1</v>
      </c>
      <c r="I475" s="39">
        <v>-1</v>
      </c>
      <c r="J475" s="41">
        <v>23.8</v>
      </c>
      <c r="K475" s="14">
        <v>0.8</v>
      </c>
    </row>
    <row r="476" ht="17" customHeight="1">
      <c r="A476" s="12">
        <v>44440</v>
      </c>
      <c r="B476" s="13">
        <v>31.4</v>
      </c>
      <c r="C476" s="14">
        <v>30.6</v>
      </c>
      <c r="D476" s="15"/>
      <c r="E476" s="13">
        <v>-0.6</v>
      </c>
      <c r="F476" s="16">
        <v>3.4</v>
      </c>
      <c r="G476" s="47"/>
      <c r="H476" s="38">
        <v>30.9</v>
      </c>
      <c r="I476" s="39">
        <v>0.7</v>
      </c>
      <c r="J476" s="41">
        <v>30.6</v>
      </c>
      <c r="K476" s="14">
        <v>3.4</v>
      </c>
    </row>
    <row r="477" ht="17" customHeight="1">
      <c r="A477" s="12">
        <v>44470</v>
      </c>
      <c r="B477" s="13">
        <v>36.9</v>
      </c>
      <c r="C477" s="14">
        <v>35.8</v>
      </c>
      <c r="D477" s="15"/>
      <c r="E477" s="13">
        <v>0.1</v>
      </c>
      <c r="F477" s="16">
        <v>4.2</v>
      </c>
      <c r="G477" s="47"/>
      <c r="H477" s="38">
        <v>36.3</v>
      </c>
      <c r="I477" s="39">
        <v>-0.1</v>
      </c>
      <c r="J477" s="41">
        <v>35.8</v>
      </c>
      <c r="K477" s="14">
        <v>4.2</v>
      </c>
    </row>
    <row r="478" ht="17" customHeight="1">
      <c r="A478" s="12">
        <v>44501</v>
      </c>
      <c r="B478" s="13">
        <v>40.9</v>
      </c>
      <c r="C478" s="14">
        <v>40.9</v>
      </c>
      <c r="D478" s="15"/>
      <c r="E478" s="13">
        <v>2.5</v>
      </c>
      <c r="F478" s="16">
        <v>6.4</v>
      </c>
      <c r="G478" s="47"/>
      <c r="H478" s="38">
        <v>40.9</v>
      </c>
      <c r="I478" s="39">
        <v>2.5</v>
      </c>
      <c r="J478" s="41">
        <v>40.9</v>
      </c>
      <c r="K478" s="14">
        <v>6.4</v>
      </c>
    </row>
    <row r="479" ht="17" customHeight="1">
      <c r="A479" s="12">
        <v>44531</v>
      </c>
      <c r="B479" s="13">
        <v>43.7</v>
      </c>
      <c r="C479" s="14">
        <v>43.5</v>
      </c>
      <c r="D479" s="15"/>
      <c r="E479" s="13">
        <v>4.4</v>
      </c>
      <c r="F479" s="16">
        <v>8.199999999999999</v>
      </c>
      <c r="G479" s="47"/>
      <c r="H479" s="38">
        <v>43.5</v>
      </c>
      <c r="I479" s="39">
        <v>6.4</v>
      </c>
      <c r="J479" s="41">
        <v>43.5</v>
      </c>
      <c r="K479" s="14">
        <v>8.199999999999999</v>
      </c>
    </row>
    <row r="480" ht="17" customHeight="1">
      <c r="A480" t="s" s="22">
        <v>5</v>
      </c>
      <c r="B480" s="23">
        <f>AVERAGE(B468:B479)</f>
        <v>34.575</v>
      </c>
      <c r="C480" s="23">
        <f>AVERAGE(C468:C479)</f>
        <v>33.3416666666667</v>
      </c>
      <c r="D480" s="24"/>
      <c r="E480" s="23">
        <f>AVERAGE(E468:E479)</f>
        <v>1.05833333333333</v>
      </c>
      <c r="F480" s="25">
        <f>AVERAGE(F468:F479)</f>
        <v>5.13333333333333</v>
      </c>
      <c r="G480" s="17"/>
      <c r="H480" s="42">
        <f>AVERAGE(H468:H479)</f>
        <v>35.0166666666667</v>
      </c>
      <c r="I480" s="43">
        <f>AVERAGE(I468:I479)</f>
        <v>2.05833333333333</v>
      </c>
      <c r="J480" s="44">
        <f>AVERAGE(J468:J479)</f>
        <v>33.325</v>
      </c>
      <c r="K480" s="45">
        <f>AVERAGE(K468:K479)</f>
        <v>5.25833333333333</v>
      </c>
    </row>
    <row r="481" ht="17" customHeight="1">
      <c r="A481" s="26"/>
      <c r="B481" s="21"/>
      <c r="C481" s="21"/>
      <c r="D481" s="24"/>
      <c r="E481" s="21"/>
      <c r="F481" s="27"/>
      <c r="G481" s="17"/>
      <c r="H481" s="18"/>
      <c r="I481" s="19"/>
      <c r="J481" s="20"/>
      <c r="K481" s="21"/>
    </row>
    <row r="482" ht="17" customHeight="1">
      <c r="A482" t="s" s="46">
        <v>114</v>
      </c>
      <c r="B482" s="21"/>
      <c r="C482" s="21"/>
      <c r="D482" s="24"/>
      <c r="E482" s="21"/>
      <c r="F482" s="27"/>
      <c r="G482" s="17"/>
      <c r="H482" s="18"/>
      <c r="I482" s="19"/>
      <c r="J482" s="20"/>
      <c r="K482" s="21"/>
    </row>
    <row r="483" ht="17" customHeight="1">
      <c r="A483" s="48"/>
      <c r="B483" s="21"/>
      <c r="C483" s="21"/>
      <c r="D483" s="24"/>
      <c r="E483" s="21"/>
      <c r="F483" s="27"/>
      <c r="G483" s="17"/>
      <c r="H483" s="18"/>
      <c r="I483" s="19"/>
      <c r="J483" s="20"/>
      <c r="K483" s="21"/>
    </row>
    <row r="484" ht="47" customHeight="1">
      <c r="A484" t="s" s="2">
        <v>115</v>
      </c>
      <c r="B484" t="s" s="3">
        <v>1</v>
      </c>
      <c r="C484" t="s" s="4">
        <v>116</v>
      </c>
      <c r="D484" s="28"/>
      <c r="E484" t="s" s="3">
        <v>3</v>
      </c>
      <c r="F484" t="s" s="6">
        <v>117</v>
      </c>
      <c r="G484" s="29"/>
      <c r="H484" s="30"/>
      <c r="I484" s="31"/>
      <c r="J484" s="32"/>
      <c r="K484" s="33"/>
    </row>
    <row r="485" ht="17" customHeight="1">
      <c r="A485" s="12">
        <v>44197</v>
      </c>
      <c r="B485" s="13">
        <v>40</v>
      </c>
      <c r="C485" s="14">
        <v>38.7</v>
      </c>
      <c r="D485" s="15"/>
      <c r="E485" s="13">
        <v>19.4444444444444</v>
      </c>
      <c r="F485" s="16">
        <v>20.2</v>
      </c>
      <c r="G485" s="17"/>
      <c r="H485" s="18"/>
      <c r="I485" s="19"/>
      <c r="J485" s="20"/>
      <c r="K485" s="21"/>
    </row>
    <row r="486" ht="17" customHeight="1">
      <c r="A486" s="12">
        <v>44228</v>
      </c>
      <c r="B486" s="13">
        <v>38.6111111111111</v>
      </c>
      <c r="C486" s="14">
        <v>38.2</v>
      </c>
      <c r="D486" s="15"/>
      <c r="E486" s="13">
        <v>17.0555555555556</v>
      </c>
      <c r="F486" s="16">
        <v>20.7</v>
      </c>
      <c r="G486" s="17"/>
      <c r="H486" s="18"/>
      <c r="I486" s="19"/>
      <c r="J486" s="20"/>
      <c r="K486" s="21"/>
    </row>
    <row r="487" ht="17" customHeight="1">
      <c r="A487" s="12">
        <v>44256</v>
      </c>
      <c r="B487" s="13">
        <v>38.2222222222222</v>
      </c>
      <c r="C487" s="14">
        <v>36.1</v>
      </c>
      <c r="D487" s="15"/>
      <c r="E487" s="13">
        <v>18.6111111111111</v>
      </c>
      <c r="F487" s="16">
        <v>18.9</v>
      </c>
      <c r="G487" s="17"/>
      <c r="H487" s="18"/>
      <c r="I487" s="19"/>
      <c r="J487" s="20"/>
      <c r="K487" s="21"/>
    </row>
    <row r="488" ht="17" customHeight="1">
      <c r="A488" s="12">
        <v>44287</v>
      </c>
      <c r="B488" s="13">
        <v>35.1111111111111</v>
      </c>
      <c r="C488" s="14">
        <v>33.6</v>
      </c>
      <c r="D488" s="15"/>
      <c r="E488" s="13">
        <v>15.6666666666667</v>
      </c>
      <c r="F488" s="16">
        <v>15.4</v>
      </c>
      <c r="G488" s="17"/>
      <c r="H488" s="18"/>
      <c r="I488" s="19"/>
      <c r="J488" s="20"/>
      <c r="K488" s="21"/>
    </row>
    <row r="489" ht="17" customHeight="1">
      <c r="A489" s="12">
        <v>44317</v>
      </c>
      <c r="B489" s="13">
        <v>34.3333333333333</v>
      </c>
      <c r="C489" s="14">
        <v>32</v>
      </c>
      <c r="D489" s="15"/>
      <c r="E489" s="13">
        <v>11.6666666666667</v>
      </c>
      <c r="F489" s="16">
        <v>9.1</v>
      </c>
      <c r="G489" s="17"/>
      <c r="H489" s="18"/>
      <c r="I489" s="19"/>
      <c r="J489" s="20"/>
      <c r="K489" s="21"/>
    </row>
    <row r="490" ht="17" customHeight="1">
      <c r="A490" s="12">
        <v>44348</v>
      </c>
      <c r="B490" s="13">
        <v>33.3333333333333</v>
      </c>
      <c r="C490" s="14">
        <v>32.9</v>
      </c>
      <c r="D490" s="15"/>
      <c r="E490" s="13">
        <v>9.16666666666667</v>
      </c>
      <c r="F490" s="16">
        <v>7.2</v>
      </c>
      <c r="G490" s="17"/>
      <c r="H490" s="18"/>
      <c r="I490" s="19"/>
      <c r="J490" s="20"/>
      <c r="K490" s="21"/>
    </row>
    <row r="491" ht="17" customHeight="1">
      <c r="A491" s="12">
        <v>44378</v>
      </c>
      <c r="B491" s="13">
        <v>30.4444444444444</v>
      </c>
      <c r="C491" s="14">
        <v>30.4</v>
      </c>
      <c r="D491" s="15"/>
      <c r="E491" s="13">
        <v>8.33333333333333</v>
      </c>
      <c r="F491" s="16">
        <v>7.1</v>
      </c>
      <c r="G491" s="17"/>
      <c r="H491" s="18"/>
      <c r="I491" s="19"/>
      <c r="J491" s="20"/>
      <c r="K491" s="21"/>
    </row>
    <row r="492" ht="17" customHeight="1">
      <c r="A492" s="12">
        <v>44409</v>
      </c>
      <c r="B492" s="13">
        <v>31.3333333333333</v>
      </c>
      <c r="C492" s="14">
        <v>34.6</v>
      </c>
      <c r="D492" s="15"/>
      <c r="E492" s="13">
        <v>10.3333333333333</v>
      </c>
      <c r="F492" s="16">
        <v>8.800000000000001</v>
      </c>
      <c r="G492" s="17"/>
      <c r="H492" s="18"/>
      <c r="I492" s="19"/>
      <c r="J492" s="20"/>
      <c r="K492" s="21"/>
    </row>
    <row r="493" ht="17" customHeight="1">
      <c r="A493" s="12">
        <v>44440</v>
      </c>
      <c r="B493" s="13">
        <v>35.6666666666667</v>
      </c>
      <c r="C493" s="14">
        <v>36.3</v>
      </c>
      <c r="D493" s="15"/>
      <c r="E493" s="13">
        <v>11.1111111111111</v>
      </c>
      <c r="F493" s="16">
        <v>9.699999999999999</v>
      </c>
      <c r="G493" s="17"/>
      <c r="H493" s="18"/>
      <c r="I493" s="19"/>
      <c r="J493" s="20"/>
      <c r="K493" s="21"/>
    </row>
    <row r="494" ht="17" customHeight="1">
      <c r="A494" s="12">
        <v>44470</v>
      </c>
      <c r="B494" s="13">
        <v>35.5555555555556</v>
      </c>
      <c r="C494" s="14">
        <v>38</v>
      </c>
      <c r="D494" s="15"/>
      <c r="E494" s="13">
        <v>13.7777777777778</v>
      </c>
      <c r="F494" s="16">
        <v>14.6</v>
      </c>
      <c r="G494" s="17"/>
      <c r="H494" s="18"/>
      <c r="I494" s="19"/>
      <c r="J494" s="20"/>
      <c r="K494" s="21"/>
    </row>
    <row r="495" ht="17" customHeight="1">
      <c r="A495" s="12">
        <v>44501</v>
      </c>
      <c r="B495" s="13">
        <v>40</v>
      </c>
      <c r="C495" s="14">
        <v>43.9</v>
      </c>
      <c r="D495" s="15"/>
      <c r="E495" s="13">
        <v>16.1111111111111</v>
      </c>
      <c r="F495" s="16">
        <v>17.9</v>
      </c>
      <c r="G495" s="17"/>
      <c r="H495" s="18"/>
      <c r="I495" s="19"/>
      <c r="J495" s="20"/>
      <c r="K495" s="21"/>
    </row>
    <row r="496" ht="17" customHeight="1">
      <c r="A496" s="12">
        <v>44531</v>
      </c>
      <c r="B496" s="13">
        <v>40.5555555555556</v>
      </c>
      <c r="C496" s="14">
        <v>40.6</v>
      </c>
      <c r="D496" s="15"/>
      <c r="E496" s="13">
        <v>16.1111111111111</v>
      </c>
      <c r="F496" s="16">
        <v>18.7</v>
      </c>
      <c r="G496" s="17"/>
      <c r="H496" s="18"/>
      <c r="I496" s="19"/>
      <c r="J496" s="20"/>
      <c r="K496" s="21"/>
    </row>
    <row r="497" ht="17" customHeight="1">
      <c r="A497" t="s" s="22">
        <v>5</v>
      </c>
      <c r="B497" s="23">
        <f>AVERAGE(B485:B496)</f>
        <v>36.0972222222222</v>
      </c>
      <c r="C497" s="23">
        <f>AVERAGE(C485:C496)</f>
        <v>36.275</v>
      </c>
      <c r="D497" s="24"/>
      <c r="E497" s="23">
        <f>AVERAGE(E485:E496)</f>
        <v>13.9490740740741</v>
      </c>
      <c r="F497" s="25">
        <f>AVERAGE(F485:F496)</f>
        <v>14.025</v>
      </c>
      <c r="G497" s="17"/>
      <c r="H497" s="18"/>
      <c r="I497" s="19"/>
      <c r="J497" s="20"/>
      <c r="K497" s="21"/>
    </row>
    <row r="498" ht="17" customHeight="1">
      <c r="A498" s="48"/>
      <c r="B498" s="21"/>
      <c r="C498" s="21"/>
      <c r="D498" s="24"/>
      <c r="E498" s="21"/>
      <c r="F498" s="27"/>
      <c r="G498" s="17"/>
      <c r="H498" s="18"/>
      <c r="I498" s="19"/>
      <c r="J498" s="20"/>
      <c r="K498" s="21"/>
    </row>
    <row r="499" ht="47" customHeight="1">
      <c r="A499" t="s" s="2">
        <v>118</v>
      </c>
      <c r="B499" t="s" s="3">
        <v>1</v>
      </c>
      <c r="C499" t="s" s="4">
        <v>119</v>
      </c>
      <c r="D499" s="28"/>
      <c r="E499" t="s" s="3">
        <v>3</v>
      </c>
      <c r="F499" t="s" s="6">
        <v>120</v>
      </c>
      <c r="G499" s="29"/>
      <c r="H499" s="30"/>
      <c r="I499" s="31"/>
      <c r="J499" s="32"/>
      <c r="K499" s="33"/>
    </row>
    <row r="500" ht="17" customHeight="1">
      <c r="A500" s="12">
        <v>44197</v>
      </c>
      <c r="B500" s="13">
        <v>42.2222222222222</v>
      </c>
      <c r="C500" s="14">
        <v>38.1</v>
      </c>
      <c r="D500" s="15"/>
      <c r="E500" s="13">
        <v>16.8333333333333</v>
      </c>
      <c r="F500" s="16">
        <v>17.7</v>
      </c>
      <c r="G500" s="17"/>
      <c r="H500" s="18"/>
      <c r="I500" s="19"/>
      <c r="J500" s="20"/>
      <c r="K500" s="21"/>
    </row>
    <row r="501" ht="17" customHeight="1">
      <c r="A501" s="12">
        <v>44228</v>
      </c>
      <c r="B501" s="13">
        <v>39.4444444444444</v>
      </c>
      <c r="C501" s="14">
        <v>39.4</v>
      </c>
      <c r="D501" s="15"/>
      <c r="E501" s="13">
        <v>15.5555555555556</v>
      </c>
      <c r="F501" s="16">
        <v>17.8</v>
      </c>
      <c r="G501" s="17"/>
      <c r="H501" s="18"/>
      <c r="I501" s="19"/>
      <c r="J501" s="20"/>
      <c r="K501" s="21"/>
    </row>
    <row r="502" ht="17" customHeight="1">
      <c r="A502" s="12">
        <v>44256</v>
      </c>
      <c r="B502" s="13">
        <v>36.6666666666667</v>
      </c>
      <c r="C502" s="14">
        <v>36.9</v>
      </c>
      <c r="D502" s="15"/>
      <c r="E502" s="13">
        <v>14.4444444444444</v>
      </c>
      <c r="F502" s="16">
        <v>16.5</v>
      </c>
      <c r="G502" s="17"/>
      <c r="H502" s="18"/>
      <c r="I502" s="19"/>
      <c r="J502" s="20"/>
      <c r="K502" s="21"/>
    </row>
    <row r="503" ht="17" customHeight="1">
      <c r="A503" s="12">
        <v>44287</v>
      </c>
      <c r="B503" s="13">
        <v>35</v>
      </c>
      <c r="C503" s="14">
        <v>35.2</v>
      </c>
      <c r="D503" s="15"/>
      <c r="E503" s="13">
        <v>8.055555555555561</v>
      </c>
      <c r="F503" s="16">
        <v>9.5</v>
      </c>
      <c r="G503" s="17"/>
      <c r="H503" s="18"/>
      <c r="I503" s="19"/>
      <c r="J503" s="20"/>
      <c r="K503" s="21"/>
    </row>
    <row r="504" ht="17" customHeight="1">
      <c r="A504" s="12">
        <v>44317</v>
      </c>
      <c r="B504" s="13">
        <v>33.4444444444444</v>
      </c>
      <c r="C504" s="14">
        <v>32.5</v>
      </c>
      <c r="D504" s="15"/>
      <c r="E504" s="13">
        <v>4.44444444444444</v>
      </c>
      <c r="F504" s="16">
        <v>6.9</v>
      </c>
      <c r="G504" s="17"/>
      <c r="H504" s="18"/>
      <c r="I504" s="19"/>
      <c r="J504" s="20"/>
      <c r="K504" s="21"/>
    </row>
    <row r="505" ht="17" customHeight="1">
      <c r="A505" s="12">
        <v>44348</v>
      </c>
      <c r="B505" s="13">
        <v>32</v>
      </c>
      <c r="C505" s="14">
        <v>30</v>
      </c>
      <c r="D505" s="15"/>
      <c r="E505" s="13">
        <v>0.833333333333333</v>
      </c>
      <c r="F505" s="16">
        <v>4</v>
      </c>
      <c r="G505" s="17"/>
      <c r="H505" s="18"/>
      <c r="I505" s="19"/>
      <c r="J505" s="20"/>
      <c r="K505" s="21"/>
    </row>
    <row r="506" ht="17" customHeight="1">
      <c r="A506" s="12">
        <v>44378</v>
      </c>
      <c r="B506" s="13">
        <v>29.5</v>
      </c>
      <c r="C506" s="14">
        <v>31.4</v>
      </c>
      <c r="D506" s="15"/>
      <c r="E506" s="13">
        <v>0.555555555555556</v>
      </c>
      <c r="F506" s="16">
        <v>4</v>
      </c>
      <c r="G506" s="17"/>
      <c r="H506" s="18"/>
      <c r="I506" s="19"/>
      <c r="J506" s="20"/>
      <c r="K506" s="21"/>
    </row>
    <row r="507" ht="17" customHeight="1">
      <c r="A507" s="12">
        <v>44409</v>
      </c>
      <c r="B507" s="13">
        <v>31.6666666666667</v>
      </c>
      <c r="C507" s="14">
        <v>33.3</v>
      </c>
      <c r="D507" s="15"/>
      <c r="E507" s="13">
        <v>0.888888888888889</v>
      </c>
      <c r="F507" s="16">
        <v>3.2</v>
      </c>
      <c r="G507" s="17"/>
      <c r="H507" s="18"/>
      <c r="I507" s="19"/>
      <c r="J507" s="20"/>
      <c r="K507" s="21"/>
    </row>
    <row r="508" ht="17" customHeight="1">
      <c r="A508" s="12">
        <v>44440</v>
      </c>
      <c r="B508" s="13">
        <v>35</v>
      </c>
      <c r="C508" s="14">
        <v>36</v>
      </c>
      <c r="D508" s="15"/>
      <c r="E508" s="13">
        <v>3.88888888888889</v>
      </c>
      <c r="F508" s="16">
        <v>6.4</v>
      </c>
      <c r="G508" s="17"/>
      <c r="H508" s="18"/>
      <c r="I508" s="19"/>
      <c r="J508" s="20"/>
      <c r="K508" s="21"/>
    </row>
    <row r="509" ht="17" customHeight="1">
      <c r="A509" s="12">
        <v>44470</v>
      </c>
      <c r="B509" s="13">
        <v>35</v>
      </c>
      <c r="C509" s="14">
        <v>35.7</v>
      </c>
      <c r="D509" s="15"/>
      <c r="E509" s="13">
        <v>7.22222222222222</v>
      </c>
      <c r="F509" s="16">
        <v>11.1</v>
      </c>
      <c r="G509" s="17"/>
      <c r="H509" s="18"/>
      <c r="I509" s="19"/>
      <c r="J509" s="20"/>
      <c r="K509" s="21"/>
    </row>
    <row r="510" ht="17" customHeight="1">
      <c r="A510" s="12">
        <v>44501</v>
      </c>
      <c r="B510" s="13">
        <v>37.4444444444444</v>
      </c>
      <c r="C510" s="14">
        <v>41.1</v>
      </c>
      <c r="D510" s="15"/>
      <c r="E510" s="13">
        <v>11.1111111111111</v>
      </c>
      <c r="F510" s="16">
        <v>14.6</v>
      </c>
      <c r="G510" s="17"/>
      <c r="H510" s="18"/>
      <c r="I510" s="19"/>
      <c r="J510" s="20"/>
      <c r="K510" s="21"/>
    </row>
    <row r="511" ht="17" customHeight="1">
      <c r="A511" s="12">
        <v>44531</v>
      </c>
      <c r="B511" s="13">
        <v>38.4444444444444</v>
      </c>
      <c r="C511" s="14">
        <v>38.5</v>
      </c>
      <c r="D511" s="15"/>
      <c r="E511" s="13">
        <v>13.8888888888889</v>
      </c>
      <c r="F511" s="16">
        <v>17.8</v>
      </c>
      <c r="G511" s="17"/>
      <c r="H511" s="18"/>
      <c r="I511" s="19"/>
      <c r="J511" s="20"/>
      <c r="K511" s="21"/>
    </row>
    <row r="512" ht="17" customHeight="1">
      <c r="A512" t="s" s="22">
        <v>5</v>
      </c>
      <c r="B512" s="23">
        <f>AVERAGE(B500:B511)</f>
        <v>35.4861111111111</v>
      </c>
      <c r="C512" s="23">
        <f>AVERAGE(C500:C511)</f>
        <v>35.675</v>
      </c>
      <c r="D512" s="24"/>
      <c r="E512" s="23">
        <f>AVERAGE(E500:E511)</f>
        <v>8.143518518518521</v>
      </c>
      <c r="F512" s="25">
        <f>AVERAGE(F500:F511)</f>
        <v>10.7916666666667</v>
      </c>
      <c r="G512" s="17"/>
      <c r="H512" s="18"/>
      <c r="I512" s="19"/>
      <c r="J512" s="20"/>
      <c r="K512" s="21"/>
    </row>
    <row r="513" ht="17" customHeight="1">
      <c r="A513" s="48"/>
      <c r="B513" s="21"/>
      <c r="C513" s="21"/>
      <c r="D513" s="24"/>
      <c r="E513" s="21"/>
      <c r="F513" s="27"/>
      <c r="G513" s="17"/>
      <c r="H513" s="18"/>
      <c r="I513" s="19"/>
      <c r="J513" s="20"/>
      <c r="K513" s="21"/>
    </row>
    <row r="514" ht="47" customHeight="1">
      <c r="A514" t="s" s="2">
        <v>121</v>
      </c>
      <c r="B514" t="s" s="3">
        <v>1</v>
      </c>
      <c r="C514" t="s" s="4">
        <v>122</v>
      </c>
      <c r="D514" s="28"/>
      <c r="E514" t="s" s="3">
        <v>3</v>
      </c>
      <c r="F514" t="s" s="6">
        <v>123</v>
      </c>
      <c r="G514" s="29"/>
      <c r="H514" t="s" s="34">
        <v>12</v>
      </c>
      <c r="I514" t="s" s="35">
        <v>13</v>
      </c>
      <c r="J514" t="s" s="36">
        <v>124</v>
      </c>
      <c r="K514" t="s" s="37">
        <v>125</v>
      </c>
    </row>
    <row r="515" ht="17" customHeight="1">
      <c r="A515" s="12">
        <v>44197</v>
      </c>
      <c r="B515" s="13">
        <v>45.6666666666667</v>
      </c>
      <c r="C515" s="14">
        <v>44.6</v>
      </c>
      <c r="D515" s="15"/>
      <c r="E515" s="13">
        <v>15.5555555555556</v>
      </c>
      <c r="F515" s="16">
        <v>15</v>
      </c>
      <c r="G515" s="17"/>
      <c r="H515" s="38">
        <v>47.8</v>
      </c>
      <c r="I515" s="39">
        <v>11.8</v>
      </c>
      <c r="J515" s="41">
        <v>44.6</v>
      </c>
      <c r="K515" s="14">
        <v>15.5</v>
      </c>
    </row>
    <row r="516" ht="17" customHeight="1">
      <c r="A516" s="12">
        <v>44228</v>
      </c>
      <c r="B516" s="13">
        <v>44</v>
      </c>
      <c r="C516" s="14">
        <v>44.5</v>
      </c>
      <c r="D516" s="15"/>
      <c r="E516" s="13">
        <v>12.5</v>
      </c>
      <c r="F516" s="16">
        <v>13.1</v>
      </c>
      <c r="G516" s="17"/>
      <c r="H516" s="38">
        <v>45.5</v>
      </c>
      <c r="I516" s="39">
        <v>10.2</v>
      </c>
      <c r="J516" s="41">
        <v>44.5</v>
      </c>
      <c r="K516" s="14">
        <v>13.1</v>
      </c>
    </row>
    <row r="517" ht="17" customHeight="1">
      <c r="A517" s="12">
        <v>44256</v>
      </c>
      <c r="B517" s="13">
        <v>42.3333333333333</v>
      </c>
      <c r="C517" s="14">
        <v>43.2</v>
      </c>
      <c r="D517" s="15"/>
      <c r="E517" s="13">
        <v>11.3888888888889</v>
      </c>
      <c r="F517" s="16">
        <v>12</v>
      </c>
      <c r="G517" s="17"/>
      <c r="H517" s="38">
        <v>43.2</v>
      </c>
      <c r="I517" s="39">
        <v>7.4</v>
      </c>
      <c r="J517" s="41">
        <v>43.2</v>
      </c>
      <c r="K517" s="14">
        <v>12</v>
      </c>
    </row>
    <row r="518" ht="17" customHeight="1">
      <c r="A518" s="12">
        <v>44287</v>
      </c>
      <c r="B518" s="13">
        <v>40.5555555555556</v>
      </c>
      <c r="C518" s="14">
        <v>39</v>
      </c>
      <c r="D518" s="15"/>
      <c r="E518" s="13">
        <v>3.61111111111111</v>
      </c>
      <c r="F518" s="16">
        <v>4.1</v>
      </c>
      <c r="G518" s="17"/>
      <c r="H518" s="38">
        <v>41.1</v>
      </c>
      <c r="I518" s="39">
        <v>2.2</v>
      </c>
      <c r="J518" s="41">
        <v>38.5</v>
      </c>
      <c r="K518" s="14">
        <v>4.1</v>
      </c>
    </row>
    <row r="519" ht="17" customHeight="1">
      <c r="A519" s="12">
        <v>44317</v>
      </c>
      <c r="B519" s="13">
        <v>36.6666666666667</v>
      </c>
      <c r="C519" s="14">
        <v>37.9</v>
      </c>
      <c r="D519" s="15"/>
      <c r="E519" s="13">
        <v>2.22222222222222</v>
      </c>
      <c r="F519" s="16">
        <v>2.3</v>
      </c>
      <c r="G519" s="17"/>
      <c r="H519" s="38">
        <v>37.2</v>
      </c>
      <c r="I519" s="39">
        <v>-0.5</v>
      </c>
      <c r="J519" s="41">
        <v>37.2</v>
      </c>
      <c r="K519" s="14">
        <v>0.8</v>
      </c>
    </row>
    <row r="520" ht="17" customHeight="1">
      <c r="A520" s="12">
        <v>44348</v>
      </c>
      <c r="B520" s="13">
        <v>33.8888888888889</v>
      </c>
      <c r="C520" s="14">
        <v>34.3</v>
      </c>
      <c r="D520" s="15"/>
      <c r="E520" s="13">
        <v>-1.27777777777778</v>
      </c>
      <c r="F520" s="16">
        <v>-1</v>
      </c>
      <c r="G520" s="17"/>
      <c r="H520" s="38">
        <v>34.7</v>
      </c>
      <c r="I520" s="39">
        <v>-5.2</v>
      </c>
      <c r="J520" s="41">
        <v>33.8</v>
      </c>
      <c r="K520" s="14">
        <v>-0.4</v>
      </c>
    </row>
    <row r="521" ht="17" customHeight="1">
      <c r="A521" s="12">
        <v>44378</v>
      </c>
      <c r="B521" s="13">
        <v>35</v>
      </c>
      <c r="C521" s="14">
        <v>36.1</v>
      </c>
      <c r="D521" s="15"/>
      <c r="E521" s="13">
        <v>-2.5</v>
      </c>
      <c r="F521" s="16">
        <v>-0.9</v>
      </c>
      <c r="G521" s="17"/>
      <c r="H521" s="38">
        <v>36.3</v>
      </c>
      <c r="I521" s="39">
        <v>-4.6</v>
      </c>
      <c r="J521" s="41">
        <v>36.3</v>
      </c>
      <c r="K521" s="14">
        <v>-1.7</v>
      </c>
    </row>
    <row r="522" ht="17" customHeight="1">
      <c r="A522" s="12">
        <v>44409</v>
      </c>
      <c r="B522" s="13">
        <v>36.6666666666667</v>
      </c>
      <c r="C522" s="14">
        <v>37</v>
      </c>
      <c r="D522" s="15"/>
      <c r="E522" s="13">
        <v>-0.444444444444444</v>
      </c>
      <c r="F522" s="16">
        <v>0.3</v>
      </c>
      <c r="G522" s="17"/>
      <c r="H522" s="38">
        <v>37.5</v>
      </c>
      <c r="I522" s="39">
        <v>-4.7</v>
      </c>
      <c r="J522" s="41">
        <v>37.5</v>
      </c>
      <c r="K522" s="14">
        <v>0.3</v>
      </c>
    </row>
    <row r="523" ht="17" customHeight="1">
      <c r="A523" s="12">
        <v>44440</v>
      </c>
      <c r="B523" s="13">
        <v>40</v>
      </c>
      <c r="C523" s="14">
        <v>40.4</v>
      </c>
      <c r="D523" s="15"/>
      <c r="E523" s="13">
        <v>2.77777777777778</v>
      </c>
      <c r="F523" s="16">
        <v>5</v>
      </c>
      <c r="G523" s="17"/>
      <c r="H523" s="38">
        <v>40.4</v>
      </c>
      <c r="I523" s="39">
        <v>-0.3</v>
      </c>
      <c r="J523" s="41">
        <v>40.4</v>
      </c>
      <c r="K523" s="14">
        <v>4.7</v>
      </c>
    </row>
    <row r="524" ht="17" customHeight="1">
      <c r="A524" s="12">
        <v>44470</v>
      </c>
      <c r="B524" s="13">
        <v>43.3333333333333</v>
      </c>
      <c r="C524" s="14">
        <v>43.6</v>
      </c>
      <c r="D524" s="15"/>
      <c r="E524" s="13">
        <v>6</v>
      </c>
      <c r="F524" s="16">
        <v>5.7</v>
      </c>
      <c r="G524" s="17"/>
      <c r="H524" s="38">
        <v>43.6</v>
      </c>
      <c r="I524" s="39">
        <v>1.6</v>
      </c>
      <c r="J524" s="41">
        <v>43.6</v>
      </c>
      <c r="K524" s="14">
        <v>5.7</v>
      </c>
    </row>
    <row r="525" ht="17" customHeight="1">
      <c r="A525" s="12">
        <v>44501</v>
      </c>
      <c r="B525" s="13">
        <v>45.5</v>
      </c>
      <c r="C525" s="14">
        <v>43.9</v>
      </c>
      <c r="D525" s="15"/>
      <c r="E525" s="13">
        <v>10.4444444444444</v>
      </c>
      <c r="F525" s="16">
        <v>12.5</v>
      </c>
      <c r="G525" s="17"/>
      <c r="H525" s="38">
        <v>44.9</v>
      </c>
      <c r="I525" s="39">
        <v>9.6</v>
      </c>
      <c r="J525" s="41">
        <v>44.5</v>
      </c>
      <c r="K525" s="14">
        <v>12.7</v>
      </c>
    </row>
    <row r="526" ht="17" customHeight="1">
      <c r="A526" s="12">
        <v>44531</v>
      </c>
      <c r="B526" s="13">
        <v>45.5555555555556</v>
      </c>
      <c r="C526" s="14">
        <v>45.1</v>
      </c>
      <c r="D526" s="15"/>
      <c r="E526" s="13">
        <v>11.3888888888889</v>
      </c>
      <c r="F526" s="16">
        <v>11.8</v>
      </c>
      <c r="G526" s="17"/>
      <c r="H526" s="38">
        <v>47</v>
      </c>
      <c r="I526" s="39">
        <v>11.8</v>
      </c>
      <c r="J526" s="41">
        <v>45.4</v>
      </c>
      <c r="K526" s="14">
        <v>11.8</v>
      </c>
    </row>
    <row r="527" ht="17" customHeight="1">
      <c r="A527" t="s" s="22">
        <v>5</v>
      </c>
      <c r="B527" s="23">
        <f>AVERAGE(B515:B526)</f>
        <v>40.7638888888889</v>
      </c>
      <c r="C527" s="23">
        <f>AVERAGE(C515:C526)</f>
        <v>40.8</v>
      </c>
      <c r="D527" s="24"/>
      <c r="E527" s="23">
        <f>AVERAGE(E515:E526)</f>
        <v>5.97222222222222</v>
      </c>
      <c r="F527" s="25">
        <f>AVERAGE(F515:F526)</f>
        <v>6.65833333333333</v>
      </c>
      <c r="G527" s="17"/>
      <c r="H527" s="42">
        <f>AVERAGE(H515:H526)</f>
        <v>41.6</v>
      </c>
      <c r="I527" s="43">
        <f>AVERAGE(I515:I526)</f>
        <v>3.275</v>
      </c>
      <c r="J527" s="44">
        <f>AVERAGE(J515:J526)</f>
        <v>40.7916666666667</v>
      </c>
      <c r="K527" s="45">
        <f>AVERAGE(K515:K526)</f>
        <v>6.55</v>
      </c>
    </row>
    <row r="528" ht="17" customHeight="1">
      <c r="A528" s="48"/>
      <c r="B528" s="21"/>
      <c r="C528" s="21"/>
      <c r="D528" s="24"/>
      <c r="E528" s="21"/>
      <c r="F528" s="27"/>
      <c r="G528" s="17"/>
      <c r="H528" s="18"/>
      <c r="I528" s="19"/>
      <c r="J528" s="20"/>
      <c r="K528" s="21"/>
    </row>
    <row r="529" ht="47" customHeight="1">
      <c r="A529" t="s" s="2">
        <v>126</v>
      </c>
      <c r="B529" t="s" s="3">
        <v>1</v>
      </c>
      <c r="C529" t="s" s="4">
        <v>127</v>
      </c>
      <c r="D529" s="28"/>
      <c r="E529" t="s" s="3">
        <v>3</v>
      </c>
      <c r="F529" t="s" s="6">
        <v>128</v>
      </c>
      <c r="G529" s="29"/>
      <c r="H529" s="49"/>
      <c r="I529" s="50"/>
      <c r="J529" s="51"/>
      <c r="K529" s="52"/>
    </row>
    <row r="530" ht="17" customHeight="1">
      <c r="A530" s="12">
        <v>44197</v>
      </c>
      <c r="B530" s="13">
        <v>38.8888888888889</v>
      </c>
      <c r="C530" s="14">
        <v>37.7</v>
      </c>
      <c r="D530" s="15"/>
      <c r="E530" s="13">
        <v>16.1111111111111</v>
      </c>
      <c r="F530" s="16">
        <v>17.7</v>
      </c>
      <c r="G530" s="17"/>
      <c r="H530" s="38"/>
      <c r="I530" s="39"/>
      <c r="J530" s="41"/>
      <c r="K530" s="14"/>
    </row>
    <row r="531" ht="17" customHeight="1">
      <c r="A531" s="12">
        <v>44228</v>
      </c>
      <c r="B531" s="13">
        <v>40</v>
      </c>
      <c r="C531" s="14">
        <v>39.6</v>
      </c>
      <c r="D531" s="15"/>
      <c r="E531" s="13">
        <v>15</v>
      </c>
      <c r="F531" s="16">
        <v>16.7</v>
      </c>
      <c r="G531" s="17"/>
      <c r="H531" s="38"/>
      <c r="I531" s="39"/>
      <c r="J531" s="41"/>
      <c r="K531" s="14"/>
    </row>
    <row r="532" ht="17" customHeight="1">
      <c r="A532" s="12">
        <v>44256</v>
      </c>
      <c r="B532" s="13">
        <v>38.7777777777778</v>
      </c>
      <c r="C532" s="14">
        <v>38.8</v>
      </c>
      <c r="D532" s="15"/>
      <c r="E532" s="13">
        <v>14.4444444444444</v>
      </c>
      <c r="F532" s="16">
        <v>14.3</v>
      </c>
      <c r="G532" s="17"/>
      <c r="H532" s="38"/>
      <c r="I532" s="39"/>
      <c r="J532" s="41"/>
      <c r="K532" s="14"/>
    </row>
    <row r="533" ht="17" customHeight="1">
      <c r="A533" s="12">
        <v>44287</v>
      </c>
      <c r="B533" s="13">
        <v>35.4444444444444</v>
      </c>
      <c r="C533" s="14">
        <v>33.2</v>
      </c>
      <c r="D533" s="15"/>
      <c r="E533" s="13">
        <v>5.22222222222222</v>
      </c>
      <c r="F533" s="16">
        <v>8.4</v>
      </c>
      <c r="G533" s="17"/>
      <c r="H533" s="38"/>
      <c r="I533" s="39"/>
      <c r="J533" s="41"/>
      <c r="K533" s="14"/>
    </row>
    <row r="534" ht="17" customHeight="1">
      <c r="A534" s="12">
        <v>44317</v>
      </c>
      <c r="B534" s="13">
        <v>32.5</v>
      </c>
      <c r="C534" s="14">
        <v>35.5</v>
      </c>
      <c r="D534" s="15"/>
      <c r="E534" s="13">
        <v>5</v>
      </c>
      <c r="F534" s="16">
        <v>5.6</v>
      </c>
      <c r="G534" s="17"/>
      <c r="H534" s="38"/>
      <c r="I534" s="39"/>
      <c r="J534" s="41"/>
      <c r="K534" s="14"/>
    </row>
    <row r="535" ht="17" customHeight="1">
      <c r="A535" s="12">
        <v>44348</v>
      </c>
      <c r="B535" s="13">
        <v>30</v>
      </c>
      <c r="C535" s="14">
        <v>30.5</v>
      </c>
      <c r="D535" s="15"/>
      <c r="E535" s="13">
        <v>1.38888888888889</v>
      </c>
      <c r="F535" s="16">
        <v>2.3</v>
      </c>
      <c r="G535" s="17"/>
      <c r="H535" s="38"/>
      <c r="I535" s="39"/>
      <c r="J535" s="41"/>
      <c r="K535" s="14"/>
    </row>
    <row r="536" ht="17" customHeight="1">
      <c r="A536" s="12">
        <v>44378</v>
      </c>
      <c r="B536" s="13">
        <v>30.0555555555556</v>
      </c>
      <c r="C536" s="14">
        <v>30.5</v>
      </c>
      <c r="D536" s="15"/>
      <c r="E536" s="13">
        <v>0.555555555555556</v>
      </c>
      <c r="F536" s="16">
        <v>1.1</v>
      </c>
      <c r="G536" s="17"/>
      <c r="H536" s="38"/>
      <c r="I536" s="39"/>
      <c r="J536" s="41"/>
      <c r="K536" s="14"/>
    </row>
    <row r="537" ht="17" customHeight="1">
      <c r="A537" s="12">
        <v>44409</v>
      </c>
      <c r="B537" s="13">
        <v>32.2222222222222</v>
      </c>
      <c r="C537" s="14">
        <v>30.6</v>
      </c>
      <c r="D537" s="15"/>
      <c r="E537" s="13">
        <v>1.77777777777778</v>
      </c>
      <c r="F537" s="16">
        <v>1.4</v>
      </c>
      <c r="G537" s="17"/>
      <c r="H537" s="38"/>
      <c r="I537" s="39"/>
      <c r="J537" s="41"/>
      <c r="K537" s="14"/>
    </row>
    <row r="538" ht="17" customHeight="1">
      <c r="A538" s="12">
        <v>44440</v>
      </c>
      <c r="B538" s="13">
        <v>36.1111111111111</v>
      </c>
      <c r="C538" s="14">
        <v>34.3</v>
      </c>
      <c r="D538" s="15"/>
      <c r="E538" s="13">
        <v>5</v>
      </c>
      <c r="F538" s="16">
        <v>4.8</v>
      </c>
      <c r="G538" s="17"/>
      <c r="H538" s="38"/>
      <c r="I538" s="39"/>
      <c r="J538" s="41"/>
      <c r="K538" s="14"/>
    </row>
    <row r="539" ht="17" customHeight="1">
      <c r="A539" s="12">
        <v>44470</v>
      </c>
      <c r="B539" s="13">
        <v>38</v>
      </c>
      <c r="C539" s="14">
        <v>37.7</v>
      </c>
      <c r="D539" s="15"/>
      <c r="E539" s="13">
        <v>7.22222222222222</v>
      </c>
      <c r="F539" s="16">
        <v>7.6</v>
      </c>
      <c r="G539" s="17"/>
      <c r="H539" s="38"/>
      <c r="I539" s="39"/>
      <c r="J539" s="41"/>
      <c r="K539" s="14"/>
    </row>
    <row r="540" ht="17" customHeight="1">
      <c r="A540" s="12">
        <v>44501</v>
      </c>
      <c r="B540" s="13">
        <v>40</v>
      </c>
      <c r="C540" s="14">
        <v>43.5</v>
      </c>
      <c r="D540" s="15"/>
      <c r="E540" s="13">
        <v>10</v>
      </c>
      <c r="F540" s="16">
        <v>12.9</v>
      </c>
      <c r="G540" s="17"/>
      <c r="H540" s="38"/>
      <c r="I540" s="39"/>
      <c r="J540" s="41"/>
      <c r="K540" s="14"/>
    </row>
    <row r="541" ht="17" customHeight="1">
      <c r="A541" s="12">
        <v>44531</v>
      </c>
      <c r="B541" s="13">
        <v>39.8888888888889</v>
      </c>
      <c r="C541" s="14">
        <v>38.9</v>
      </c>
      <c r="D541" s="15"/>
      <c r="E541" s="13">
        <v>15</v>
      </c>
      <c r="F541" s="16">
        <v>15.3</v>
      </c>
      <c r="G541" s="17"/>
      <c r="H541" s="38"/>
      <c r="I541" s="39"/>
      <c r="J541" s="41"/>
      <c r="K541" s="14"/>
    </row>
    <row r="542" ht="17" customHeight="1">
      <c r="A542" t="s" s="22">
        <v>5</v>
      </c>
      <c r="B542" s="23">
        <f>AVERAGE(B530:B541)</f>
        <v>35.9907407407407</v>
      </c>
      <c r="C542" s="23">
        <f>AVERAGE(C530:C541)</f>
        <v>35.9</v>
      </c>
      <c r="D542" s="24"/>
      <c r="E542" s="23">
        <f>AVERAGE(E530:E541)</f>
        <v>8.06018518518518</v>
      </c>
      <c r="F542" s="25">
        <f>AVERAGE(F530:F541)</f>
        <v>9.008333333333329</v>
      </c>
      <c r="G542" s="17"/>
      <c r="H542" s="42"/>
      <c r="I542" s="43"/>
      <c r="J542" s="44"/>
      <c r="K542" s="45"/>
    </row>
    <row r="543" ht="17" customHeight="1">
      <c r="A543" s="48"/>
      <c r="B543" s="21"/>
      <c r="C543" s="21"/>
      <c r="D543" s="24"/>
      <c r="E543" s="21"/>
      <c r="F543" s="27"/>
      <c r="G543" s="17"/>
      <c r="H543" s="18"/>
      <c r="I543" s="19"/>
      <c r="J543" s="20"/>
      <c r="K543" s="21"/>
    </row>
    <row r="544" ht="47" customHeight="1">
      <c r="A544" t="s" s="2">
        <v>129</v>
      </c>
      <c r="B544" t="s" s="3">
        <v>1</v>
      </c>
      <c r="C544" t="s" s="4">
        <v>130</v>
      </c>
      <c r="D544" s="28"/>
      <c r="E544" t="s" s="3">
        <v>3</v>
      </c>
      <c r="F544" t="s" s="6">
        <v>131</v>
      </c>
      <c r="G544" s="29"/>
      <c r="H544" s="49"/>
      <c r="I544" s="50"/>
      <c r="J544" s="51"/>
      <c r="K544" s="52"/>
    </row>
    <row r="545" ht="17" customHeight="1">
      <c r="A545" s="12">
        <v>44197</v>
      </c>
      <c r="B545" s="13">
        <v>45.5</v>
      </c>
      <c r="C545" s="14">
        <v>45.6</v>
      </c>
      <c r="D545" s="15"/>
      <c r="E545" s="13">
        <v>7.77777777777778</v>
      </c>
      <c r="F545" s="16">
        <v>17</v>
      </c>
      <c r="G545" s="17"/>
      <c r="H545" s="38"/>
      <c r="I545" s="39"/>
      <c r="J545" s="41"/>
      <c r="K545" s="14"/>
    </row>
    <row r="546" ht="17" customHeight="1">
      <c r="A546" s="12">
        <v>44228</v>
      </c>
      <c r="B546" s="13">
        <v>42.7777777777778</v>
      </c>
      <c r="C546" s="14">
        <v>44.3</v>
      </c>
      <c r="D546" s="15"/>
      <c r="E546" s="13">
        <v>13.7777777777778</v>
      </c>
      <c r="F546" s="16">
        <v>16.1</v>
      </c>
      <c r="G546" s="17"/>
      <c r="H546" s="38"/>
      <c r="I546" s="39"/>
      <c r="J546" s="41"/>
      <c r="K546" s="14"/>
    </row>
    <row r="547" ht="17" customHeight="1">
      <c r="A547" s="12">
        <v>44256</v>
      </c>
      <c r="B547" s="13">
        <v>42.8888888888889</v>
      </c>
      <c r="C547" s="14">
        <v>41.7</v>
      </c>
      <c r="D547" s="15"/>
      <c r="E547" s="13">
        <v>8</v>
      </c>
      <c r="F547" s="16">
        <v>12.1</v>
      </c>
      <c r="G547" s="17"/>
      <c r="H547" s="38"/>
      <c r="I547" s="39"/>
      <c r="J547" s="41"/>
      <c r="K547" s="14"/>
    </row>
    <row r="548" ht="17" customHeight="1">
      <c r="A548" s="12">
        <v>44287</v>
      </c>
      <c r="B548" s="13">
        <v>38.0555555555556</v>
      </c>
      <c r="C548" s="14">
        <v>36.7</v>
      </c>
      <c r="D548" s="15"/>
      <c r="E548" s="13">
        <v>2.22222222222222</v>
      </c>
      <c r="F548" s="16">
        <v>6.5</v>
      </c>
      <c r="G548" s="17"/>
      <c r="H548" s="38"/>
      <c r="I548" s="39"/>
      <c r="J548" s="41"/>
      <c r="K548" s="14"/>
    </row>
    <row r="549" ht="17" customHeight="1">
      <c r="A549" s="12">
        <v>44317</v>
      </c>
      <c r="B549" s="13">
        <v>33.5</v>
      </c>
      <c r="C549" s="14">
        <v>34.3</v>
      </c>
      <c r="D549" s="15"/>
      <c r="E549" s="13">
        <v>-1.22222222222222</v>
      </c>
      <c r="F549" s="16">
        <v>2</v>
      </c>
      <c r="G549" s="17"/>
      <c r="H549" s="38"/>
      <c r="I549" s="39"/>
      <c r="J549" s="41"/>
      <c r="K549" s="14"/>
    </row>
    <row r="550" ht="17" customHeight="1">
      <c r="A550" s="12">
        <v>44348</v>
      </c>
      <c r="B550" s="13">
        <v>31.6666666666667</v>
      </c>
      <c r="C550" s="14">
        <v>31.9</v>
      </c>
      <c r="D550" s="15"/>
      <c r="E550" s="13">
        <v>-3.88888888888889</v>
      </c>
      <c r="F550" s="16">
        <v>1.4</v>
      </c>
      <c r="G550" s="17"/>
      <c r="H550" s="38"/>
      <c r="I550" s="39"/>
      <c r="J550" s="41"/>
      <c r="K550" s="14"/>
    </row>
    <row r="551" ht="17" customHeight="1">
      <c r="A551" s="12">
        <v>44378</v>
      </c>
      <c r="B551" s="13">
        <v>32.8333333333333</v>
      </c>
      <c r="C551" s="14">
        <v>31.1</v>
      </c>
      <c r="D551" s="15"/>
      <c r="E551" s="13">
        <v>-5.55555555555556</v>
      </c>
      <c r="F551" s="16">
        <v>0.5</v>
      </c>
      <c r="G551" s="17"/>
      <c r="H551" s="38"/>
      <c r="I551" s="39"/>
      <c r="J551" s="41"/>
      <c r="K551" s="14"/>
    </row>
    <row r="552" ht="17" customHeight="1">
      <c r="A552" s="12">
        <v>44409</v>
      </c>
      <c r="B552" s="13">
        <v>38.2222222222222</v>
      </c>
      <c r="C552" s="14">
        <v>35.2</v>
      </c>
      <c r="D552" s="15"/>
      <c r="E552" s="13">
        <v>-3.55555555555556</v>
      </c>
      <c r="F552" s="16">
        <v>0.8</v>
      </c>
      <c r="G552" s="17"/>
      <c r="H552" s="38"/>
      <c r="I552" s="39"/>
      <c r="J552" s="41"/>
      <c r="K552" s="14"/>
    </row>
    <row r="553" ht="17" customHeight="1">
      <c r="A553" s="12">
        <v>44440</v>
      </c>
      <c r="B553" s="13">
        <v>38.9444444444444</v>
      </c>
      <c r="C553" s="14">
        <v>39.9</v>
      </c>
      <c r="D553" s="15"/>
      <c r="E553" s="13">
        <v>-2.22222222222222</v>
      </c>
      <c r="F553" s="16">
        <v>3</v>
      </c>
      <c r="G553" s="17"/>
      <c r="H553" s="38"/>
      <c r="I553" s="39"/>
      <c r="J553" s="41"/>
      <c r="K553" s="14"/>
    </row>
    <row r="554" ht="17" customHeight="1">
      <c r="A554" s="12">
        <v>44470</v>
      </c>
      <c r="B554" s="13">
        <v>41.1111111111111</v>
      </c>
      <c r="C554" s="14">
        <v>42.4</v>
      </c>
      <c r="D554" s="15"/>
      <c r="E554" s="13">
        <v>2.77777777777778</v>
      </c>
      <c r="F554" s="16">
        <v>8.199999999999999</v>
      </c>
      <c r="G554" s="17"/>
      <c r="H554" s="38"/>
      <c r="I554" s="39"/>
      <c r="J554" s="41"/>
      <c r="K554" s="14"/>
    </row>
    <row r="555" ht="17" customHeight="1">
      <c r="A555" s="12">
        <v>44501</v>
      </c>
      <c r="B555" s="13">
        <v>44</v>
      </c>
      <c r="C555" s="14">
        <v>42.9</v>
      </c>
      <c r="D555" s="15"/>
      <c r="E555" s="13">
        <v>1.77777777777778</v>
      </c>
      <c r="F555" s="16">
        <v>10.7</v>
      </c>
      <c r="G555" s="17"/>
      <c r="H555" s="38"/>
      <c r="I555" s="39"/>
      <c r="J555" s="41"/>
      <c r="K555" s="14"/>
    </row>
    <row r="556" ht="17" customHeight="1">
      <c r="A556" s="12">
        <v>44531</v>
      </c>
      <c r="B556" s="13">
        <v>46.1666666666667</v>
      </c>
      <c r="C556" s="14">
        <v>43</v>
      </c>
      <c r="D556" s="15"/>
      <c r="E556" s="13">
        <v>10</v>
      </c>
      <c r="F556" s="16">
        <v>12.3</v>
      </c>
      <c r="G556" s="17"/>
      <c r="H556" s="38"/>
      <c r="I556" s="39"/>
      <c r="J556" s="41"/>
      <c r="K556" s="14"/>
    </row>
    <row r="557" ht="17" customHeight="1">
      <c r="A557" t="s" s="22">
        <v>5</v>
      </c>
      <c r="B557" s="23">
        <f>AVERAGE(B545:B556)</f>
        <v>39.6388888888889</v>
      </c>
      <c r="C557" s="23">
        <f>AVERAGE(C545:C556)</f>
        <v>39.0833333333333</v>
      </c>
      <c r="D557" s="24"/>
      <c r="E557" s="23">
        <f>AVERAGE(E545:E556)</f>
        <v>2.49074074074074</v>
      </c>
      <c r="F557" s="25">
        <f>AVERAGE(F545:F556)</f>
        <v>7.55</v>
      </c>
      <c r="G557" s="17"/>
      <c r="H557" s="42"/>
      <c r="I557" s="43"/>
      <c r="J557" s="44"/>
      <c r="K557" s="45"/>
    </row>
    <row r="558" ht="17" customHeight="1">
      <c r="A558" s="48"/>
      <c r="B558" s="21"/>
      <c r="C558" s="21"/>
      <c r="D558" s="24"/>
      <c r="E558" s="21"/>
      <c r="F558" s="27"/>
      <c r="G558" s="17"/>
      <c r="H558" s="18"/>
      <c r="I558" s="19"/>
      <c r="J558" s="20"/>
      <c r="K558" s="21"/>
    </row>
    <row r="559" ht="47" customHeight="1">
      <c r="A559" t="s" s="2">
        <v>132</v>
      </c>
      <c r="B559" t="s" s="3">
        <v>1</v>
      </c>
      <c r="C559" t="s" s="4">
        <v>133</v>
      </c>
      <c r="D559" s="28"/>
      <c r="E559" t="s" s="3">
        <v>3</v>
      </c>
      <c r="F559" t="s" s="6">
        <v>134</v>
      </c>
      <c r="G559" s="29"/>
      <c r="H559" t="s" s="34">
        <v>12</v>
      </c>
      <c r="I559" t="s" s="35">
        <v>13</v>
      </c>
      <c r="J559" t="s" s="36">
        <v>135</v>
      </c>
      <c r="K559" t="s" s="37">
        <v>136</v>
      </c>
    </row>
    <row r="560" ht="17" customHeight="1">
      <c r="A560" s="12">
        <v>44197</v>
      </c>
      <c r="B560" s="13">
        <v>38.9444444444444</v>
      </c>
      <c r="C560" s="14">
        <v>37.1</v>
      </c>
      <c r="D560" s="15"/>
      <c r="E560" s="13">
        <v>15</v>
      </c>
      <c r="F560" s="16">
        <v>16.2</v>
      </c>
      <c r="G560" s="17"/>
      <c r="H560" s="38">
        <v>38.3</v>
      </c>
      <c r="I560" s="39">
        <v>13.6</v>
      </c>
      <c r="J560" s="41">
        <v>37.9</v>
      </c>
      <c r="K560" s="14">
        <v>14.5</v>
      </c>
    </row>
    <row r="561" ht="17" customHeight="1">
      <c r="A561" s="12">
        <v>44228</v>
      </c>
      <c r="B561" s="13">
        <v>37.6666666666667</v>
      </c>
      <c r="C561" s="14">
        <v>38.6</v>
      </c>
      <c r="D561" s="15"/>
      <c r="E561" s="13">
        <v>12.5555555555556</v>
      </c>
      <c r="F561" s="16">
        <v>15.7</v>
      </c>
      <c r="G561" s="17"/>
      <c r="H561" s="38">
        <v>38.7</v>
      </c>
      <c r="I561" s="39">
        <v>14.3</v>
      </c>
      <c r="J561" s="41">
        <v>38.4</v>
      </c>
      <c r="K561" s="14">
        <v>14.6</v>
      </c>
    </row>
    <row r="562" ht="17" customHeight="1">
      <c r="A562" s="12">
        <v>44256</v>
      </c>
      <c r="B562" s="13">
        <v>37.6111111111111</v>
      </c>
      <c r="C562" s="14">
        <v>38.5</v>
      </c>
      <c r="D562" s="15"/>
      <c r="E562" s="13">
        <v>9.72222222222222</v>
      </c>
      <c r="F562" s="16">
        <v>13.5</v>
      </c>
      <c r="G562" s="17"/>
      <c r="H562" s="38">
        <v>38.5</v>
      </c>
      <c r="I562" s="39">
        <v>9.1</v>
      </c>
      <c r="J562" s="41">
        <v>38.5</v>
      </c>
      <c r="K562" s="14">
        <v>12.5</v>
      </c>
    </row>
    <row r="563" ht="17" customHeight="1">
      <c r="A563" s="12">
        <v>44287</v>
      </c>
      <c r="B563" s="13">
        <v>34.8888888888889</v>
      </c>
      <c r="C563" s="14">
        <v>33</v>
      </c>
      <c r="D563" s="15"/>
      <c r="E563" s="13">
        <v>6.66666666666667</v>
      </c>
      <c r="F563" s="16">
        <v>8.300000000000001</v>
      </c>
      <c r="G563" s="17"/>
      <c r="H563" s="38">
        <v>35.6</v>
      </c>
      <c r="I563" s="39">
        <v>6.7</v>
      </c>
      <c r="J563" s="41">
        <v>33.2</v>
      </c>
      <c r="K563" s="14">
        <v>7.6</v>
      </c>
    </row>
    <row r="564" ht="17" customHeight="1">
      <c r="A564" s="12">
        <v>44317</v>
      </c>
      <c r="B564" s="13">
        <v>31.6666666666667</v>
      </c>
      <c r="C564" s="14">
        <v>31.2</v>
      </c>
      <c r="D564" s="15"/>
      <c r="E564" s="13">
        <v>3.33333333333333</v>
      </c>
      <c r="F564" s="16">
        <v>3.3</v>
      </c>
      <c r="G564" s="17"/>
      <c r="H564" s="38">
        <v>33.1</v>
      </c>
      <c r="I564" s="39">
        <v>2</v>
      </c>
      <c r="J564" s="41">
        <v>31.2</v>
      </c>
      <c r="K564" s="14">
        <v>4.5</v>
      </c>
    </row>
    <row r="565" ht="17" customHeight="1">
      <c r="A565" s="12">
        <v>44348</v>
      </c>
      <c r="B565" s="13">
        <v>29.7222222222222</v>
      </c>
      <c r="C565" s="14">
        <v>28.8</v>
      </c>
      <c r="D565" s="15"/>
      <c r="E565" s="13">
        <v>1.05555555555556</v>
      </c>
      <c r="F565" s="16">
        <v>1.3</v>
      </c>
      <c r="G565" s="17"/>
      <c r="H565" s="38">
        <v>30</v>
      </c>
      <c r="I565" s="39">
        <v>0.9</v>
      </c>
      <c r="J565" s="41">
        <v>29.6</v>
      </c>
      <c r="K565" s="14">
        <v>2.2</v>
      </c>
    </row>
    <row r="566" ht="17" customHeight="1">
      <c r="A566" s="12">
        <v>44378</v>
      </c>
      <c r="B566" s="13">
        <v>28.7777777777778</v>
      </c>
      <c r="C566" s="14">
        <v>29</v>
      </c>
      <c r="D566" s="15"/>
      <c r="E566" s="13">
        <v>-0.722222222222222</v>
      </c>
      <c r="F566" s="16">
        <v>0.8</v>
      </c>
      <c r="G566" s="17"/>
      <c r="H566" s="38">
        <v>29.1</v>
      </c>
      <c r="I566" s="39">
        <v>-2.4</v>
      </c>
      <c r="J566" s="41">
        <v>28.9</v>
      </c>
      <c r="K566" s="14">
        <v>0.7</v>
      </c>
    </row>
    <row r="567" ht="17" customHeight="1">
      <c r="A567" s="12">
        <v>44409</v>
      </c>
      <c r="B567" s="13">
        <v>30.7222222222222</v>
      </c>
      <c r="C567" s="14">
        <v>31.1</v>
      </c>
      <c r="D567" s="15"/>
      <c r="E567" s="13">
        <v>0.555555555555556</v>
      </c>
      <c r="F567" s="16">
        <v>1.7</v>
      </c>
      <c r="G567" s="17"/>
      <c r="H567" s="38">
        <v>33.1</v>
      </c>
      <c r="I567" s="39">
        <v>1.1</v>
      </c>
      <c r="J567" s="41">
        <v>31.5</v>
      </c>
      <c r="K567" s="14">
        <v>1.5</v>
      </c>
    </row>
    <row r="568" ht="17" customHeight="1">
      <c r="A568" s="12">
        <v>44440</v>
      </c>
      <c r="B568" s="13">
        <v>36.5</v>
      </c>
      <c r="C568" s="14">
        <v>34.2</v>
      </c>
      <c r="D568" s="15"/>
      <c r="E568" s="13">
        <v>2.77777777777778</v>
      </c>
      <c r="F568" s="16">
        <v>5.1</v>
      </c>
      <c r="G568" s="17"/>
      <c r="H568" s="38">
        <v>36.4</v>
      </c>
      <c r="I568" s="39">
        <v>2.7</v>
      </c>
      <c r="J568" s="41">
        <v>34.2</v>
      </c>
      <c r="K568" s="14">
        <v>4</v>
      </c>
    </row>
    <row r="569" ht="17" customHeight="1">
      <c r="A569" s="12">
        <v>44470</v>
      </c>
      <c r="B569" s="13">
        <v>36.1111111111111</v>
      </c>
      <c r="C569" s="14">
        <v>35.8</v>
      </c>
      <c r="D569" s="15"/>
      <c r="E569" s="13">
        <v>5.83333333333333</v>
      </c>
      <c r="F569" s="16">
        <v>7.5</v>
      </c>
      <c r="G569" s="17"/>
      <c r="H569" s="38">
        <v>38.2</v>
      </c>
      <c r="I569" s="39">
        <v>4.2</v>
      </c>
      <c r="J569" s="41">
        <v>36.6</v>
      </c>
      <c r="K569" s="14">
        <v>5.2</v>
      </c>
    </row>
    <row r="570" ht="17" customHeight="1">
      <c r="A570" s="12">
        <v>44501</v>
      </c>
      <c r="B570" s="13">
        <v>37.7222222222222</v>
      </c>
      <c r="C570" s="14">
        <v>37.1</v>
      </c>
      <c r="D570" s="15"/>
      <c r="E570" s="13">
        <v>7.88888888888889</v>
      </c>
      <c r="F570" s="16">
        <v>10.6</v>
      </c>
      <c r="G570" s="17"/>
      <c r="H570" s="38">
        <v>37.1</v>
      </c>
      <c r="I570" s="39">
        <v>9.300000000000001</v>
      </c>
      <c r="J570" s="41">
        <v>37.1</v>
      </c>
      <c r="K570" s="14">
        <v>9.699999999999999</v>
      </c>
    </row>
    <row r="571" ht="17" customHeight="1">
      <c r="A571" s="12">
        <v>44531</v>
      </c>
      <c r="B571" s="13">
        <v>40.2222222222222</v>
      </c>
      <c r="C571" s="14">
        <v>37.6</v>
      </c>
      <c r="D571" s="15"/>
      <c r="E571" s="13">
        <v>10.5555555555556</v>
      </c>
      <c r="F571" s="16">
        <v>11</v>
      </c>
      <c r="G571" s="17"/>
      <c r="H571" s="38">
        <v>38.9</v>
      </c>
      <c r="I571" s="39">
        <v>11</v>
      </c>
      <c r="J571" s="41">
        <v>38.9</v>
      </c>
      <c r="K571" s="14">
        <v>11</v>
      </c>
    </row>
    <row r="572" ht="17" customHeight="1">
      <c r="A572" t="s" s="22">
        <v>5</v>
      </c>
      <c r="B572" s="23">
        <f>AVERAGE(B560:B571)</f>
        <v>35.0462962962963</v>
      </c>
      <c r="C572" s="23">
        <f>AVERAGE(C560:C571)</f>
        <v>34.3333333333333</v>
      </c>
      <c r="D572" s="24"/>
      <c r="E572" s="23">
        <f>AVERAGE(E560:E571)</f>
        <v>6.26851851851853</v>
      </c>
      <c r="F572" s="25">
        <f>AVERAGE(F560:F571)</f>
        <v>7.91666666666667</v>
      </c>
      <c r="G572" s="17"/>
      <c r="H572" s="42">
        <f>AVERAGE(H560:H571)</f>
        <v>35.5833333333333</v>
      </c>
      <c r="I572" s="43">
        <f>AVERAGE(I560:I571)</f>
        <v>6.04166666666667</v>
      </c>
      <c r="J572" s="44">
        <f>AVERAGE(J560:J571)</f>
        <v>34.6666666666667</v>
      </c>
      <c r="K572" s="45">
        <f>AVERAGE(K560:K571)</f>
        <v>7.33333333333333</v>
      </c>
    </row>
    <row r="573" ht="17" customHeight="1">
      <c r="A573" s="48"/>
      <c r="B573" s="21"/>
      <c r="C573" s="21"/>
      <c r="D573" s="24"/>
      <c r="E573" s="21"/>
      <c r="F573" s="27"/>
      <c r="G573" s="17"/>
      <c r="H573" s="18"/>
      <c r="I573" s="19"/>
      <c r="J573" s="20"/>
      <c r="K573" s="21"/>
    </row>
    <row r="574" ht="47" customHeight="1">
      <c r="A574" t="s" s="2">
        <v>137</v>
      </c>
      <c r="B574" t="s" s="3">
        <v>1</v>
      </c>
      <c r="C574" t="s" s="4">
        <v>138</v>
      </c>
      <c r="D574" s="28"/>
      <c r="E574" t="s" s="3">
        <v>3</v>
      </c>
      <c r="F574" t="s" s="6">
        <v>139</v>
      </c>
      <c r="G574" s="29"/>
      <c r="H574" s="49"/>
      <c r="I574" s="50"/>
      <c r="J574" s="51"/>
      <c r="K574" s="52"/>
    </row>
    <row r="575" ht="17" customHeight="1">
      <c r="A575" s="12">
        <v>44197</v>
      </c>
      <c r="B575" s="13">
        <v>44.4444444444444</v>
      </c>
      <c r="C575" s="14">
        <v>42.4</v>
      </c>
      <c r="D575" s="15"/>
      <c r="E575" s="13">
        <v>9.444444444444439</v>
      </c>
      <c r="F575" s="16">
        <v>12</v>
      </c>
      <c r="G575" s="17"/>
      <c r="H575" s="38"/>
      <c r="I575" s="39"/>
      <c r="J575" s="41"/>
      <c r="K575" s="14"/>
    </row>
    <row r="576" ht="17" customHeight="1">
      <c r="A576" s="12">
        <v>44228</v>
      </c>
      <c r="B576" s="13">
        <v>41.5555555555556</v>
      </c>
      <c r="C576" s="14">
        <v>41.3</v>
      </c>
      <c r="D576" s="15"/>
      <c r="E576" s="13">
        <v>7.77777777777778</v>
      </c>
      <c r="F576" s="16">
        <v>12.3</v>
      </c>
      <c r="G576" s="17"/>
      <c r="H576" s="38"/>
      <c r="I576" s="39"/>
      <c r="J576" s="41"/>
      <c r="K576" s="14"/>
    </row>
    <row r="577" ht="17" customHeight="1">
      <c r="A577" s="12">
        <v>44256</v>
      </c>
      <c r="B577" s="13">
        <v>42.2222222222222</v>
      </c>
      <c r="C577" s="14">
        <v>38.1</v>
      </c>
      <c r="D577" s="15"/>
      <c r="E577" s="13">
        <v>6.11111111111111</v>
      </c>
      <c r="F577" s="16">
        <v>9.800000000000001</v>
      </c>
      <c r="G577" s="17"/>
      <c r="H577" s="38"/>
      <c r="I577" s="39"/>
      <c r="J577" s="41"/>
      <c r="K577" s="14"/>
    </row>
    <row r="578" ht="17" customHeight="1">
      <c r="A578" s="12">
        <v>44287</v>
      </c>
      <c r="B578" s="13">
        <v>38.8888888888889</v>
      </c>
      <c r="C578" s="14">
        <v>35.6</v>
      </c>
      <c r="D578" s="15"/>
      <c r="E578" s="13">
        <v>1.94444444444444</v>
      </c>
      <c r="F578" s="16">
        <v>3.6</v>
      </c>
      <c r="G578" s="17"/>
      <c r="H578" s="38"/>
      <c r="I578" s="39"/>
      <c r="J578" s="41"/>
      <c r="K578" s="14"/>
    </row>
    <row r="579" ht="17" customHeight="1">
      <c r="A579" s="12">
        <v>44317</v>
      </c>
      <c r="B579" s="13">
        <v>32.2222222222222</v>
      </c>
      <c r="C579" s="14">
        <v>32.8</v>
      </c>
      <c r="D579" s="15"/>
      <c r="E579" s="13">
        <v>-1.22222222222222</v>
      </c>
      <c r="F579" s="16">
        <v>-0.9</v>
      </c>
      <c r="G579" s="17"/>
      <c r="H579" s="38"/>
      <c r="I579" s="39"/>
      <c r="J579" s="41"/>
      <c r="K579" s="14"/>
    </row>
    <row r="580" ht="17" customHeight="1">
      <c r="A580" s="12">
        <v>44348</v>
      </c>
      <c r="B580" s="13">
        <v>29.8888888888889</v>
      </c>
      <c r="C580" s="14">
        <v>29.2</v>
      </c>
      <c r="D580" s="15"/>
      <c r="E580" s="13">
        <v>-3.5</v>
      </c>
      <c r="F580" s="16">
        <v>-3.3</v>
      </c>
      <c r="G580" s="17"/>
      <c r="H580" s="38"/>
      <c r="I580" s="39"/>
      <c r="J580" s="41"/>
      <c r="K580" s="14"/>
    </row>
    <row r="581" ht="17" customHeight="1">
      <c r="A581" s="12">
        <v>44378</v>
      </c>
      <c r="B581" s="13">
        <v>30.4444444444444</v>
      </c>
      <c r="C581" s="14">
        <v>30.2</v>
      </c>
      <c r="D581" s="15"/>
      <c r="E581" s="13">
        <v>-5</v>
      </c>
      <c r="F581" s="16">
        <v>-4.3</v>
      </c>
      <c r="G581" s="17"/>
      <c r="H581" s="38"/>
      <c r="I581" s="39"/>
      <c r="J581" s="41"/>
      <c r="K581" s="14"/>
    </row>
    <row r="582" ht="17" customHeight="1">
      <c r="A582" s="12">
        <v>44409</v>
      </c>
      <c r="B582" s="13">
        <v>33.1111111111111</v>
      </c>
      <c r="C582" s="14">
        <v>34.3</v>
      </c>
      <c r="D582" s="15"/>
      <c r="E582" s="13">
        <v>-3.55555555555556</v>
      </c>
      <c r="F582" s="16">
        <v>-1.8</v>
      </c>
      <c r="G582" s="17"/>
      <c r="H582" s="38"/>
      <c r="I582" s="39"/>
      <c r="J582" s="41"/>
      <c r="K582" s="14"/>
    </row>
    <row r="583" ht="17" customHeight="1">
      <c r="A583" s="12">
        <v>44440</v>
      </c>
      <c r="B583" s="13">
        <v>38.7777777777778</v>
      </c>
      <c r="C583" s="14">
        <v>38.2</v>
      </c>
      <c r="D583" s="15"/>
      <c r="E583" s="13">
        <v>-0.111111111111111</v>
      </c>
      <c r="F583" s="16">
        <v>1.3</v>
      </c>
      <c r="G583" s="17"/>
      <c r="H583" s="38"/>
      <c r="I583" s="39"/>
      <c r="J583" s="41"/>
      <c r="K583" s="14"/>
    </row>
    <row r="584" ht="17" customHeight="1">
      <c r="A584" s="12">
        <v>44470</v>
      </c>
      <c r="B584" s="13">
        <v>38.3333333333333</v>
      </c>
      <c r="C584" s="14">
        <v>40.1</v>
      </c>
      <c r="D584" s="15"/>
      <c r="E584" s="13">
        <v>2.33333333333333</v>
      </c>
      <c r="F584" s="16">
        <v>4.6</v>
      </c>
      <c r="G584" s="17"/>
      <c r="H584" s="38"/>
      <c r="I584" s="39"/>
      <c r="J584" s="41"/>
      <c r="K584" s="14"/>
    </row>
    <row r="585" ht="17" customHeight="1">
      <c r="A585" s="12">
        <v>44501</v>
      </c>
      <c r="B585" s="13">
        <v>40.6111111111111</v>
      </c>
      <c r="C585" s="14">
        <v>42.2</v>
      </c>
      <c r="D585" s="15"/>
      <c r="E585" s="13">
        <v>3.88888888888889</v>
      </c>
      <c r="F585" s="16">
        <v>3.5</v>
      </c>
      <c r="G585" s="17"/>
      <c r="H585" s="38"/>
      <c r="I585" s="39"/>
      <c r="J585" s="41"/>
      <c r="K585" s="14"/>
    </row>
    <row r="586" ht="17" customHeight="1">
      <c r="A586" s="12">
        <v>44531</v>
      </c>
      <c r="B586" s="13">
        <v>42.5</v>
      </c>
      <c r="C586" s="14">
        <v>42</v>
      </c>
      <c r="D586" s="15"/>
      <c r="E586" s="13">
        <v>8.33333333333333</v>
      </c>
      <c r="F586" s="16">
        <v>10.1</v>
      </c>
      <c r="G586" s="17"/>
      <c r="H586" s="38"/>
      <c r="I586" s="39"/>
      <c r="J586" s="41"/>
      <c r="K586" s="14"/>
    </row>
    <row r="587" ht="17" customHeight="1">
      <c r="A587" t="s" s="22">
        <v>5</v>
      </c>
      <c r="B587" s="23">
        <f>AVERAGE(B575:B586)</f>
        <v>37.75</v>
      </c>
      <c r="C587" s="23">
        <f>AVERAGE(C575:C586)</f>
        <v>37.2</v>
      </c>
      <c r="D587" s="24"/>
      <c r="E587" s="23">
        <f>AVERAGE(E575:E586)</f>
        <v>2.2037037037037</v>
      </c>
      <c r="F587" s="25">
        <f>AVERAGE(F575:F586)</f>
        <v>3.90833333333333</v>
      </c>
      <c r="G587" s="17"/>
      <c r="H587" s="42"/>
      <c r="I587" s="43"/>
      <c r="J587" s="44"/>
      <c r="K587" s="45"/>
    </row>
    <row r="588" ht="17" customHeight="1">
      <c r="A588" s="48"/>
      <c r="B588" s="21"/>
      <c r="C588" s="21"/>
      <c r="D588" s="24"/>
      <c r="E588" s="21"/>
      <c r="F588" s="27"/>
      <c r="G588" s="17"/>
      <c r="H588" s="18"/>
      <c r="I588" s="19"/>
      <c r="J588" s="20"/>
      <c r="K588" s="21"/>
    </row>
    <row r="589" ht="47" customHeight="1">
      <c r="A589" t="s" s="2">
        <v>140</v>
      </c>
      <c r="B589" t="s" s="3">
        <v>1</v>
      </c>
      <c r="C589" t="s" s="4">
        <v>138</v>
      </c>
      <c r="D589" s="28"/>
      <c r="E589" t="s" s="3">
        <v>3</v>
      </c>
      <c r="F589" t="s" s="6">
        <v>139</v>
      </c>
      <c r="G589" s="29"/>
      <c r="H589" t="s" s="34">
        <v>12</v>
      </c>
      <c r="I589" t="s" s="35">
        <v>13</v>
      </c>
      <c r="J589" t="s" s="36">
        <v>141</v>
      </c>
      <c r="K589" t="s" s="37">
        <v>142</v>
      </c>
    </row>
    <row r="590" ht="17" customHeight="1">
      <c r="A590" s="12">
        <v>44197</v>
      </c>
      <c r="B590" s="13">
        <v>45.5555555555556</v>
      </c>
      <c r="C590" s="14">
        <v>43.2</v>
      </c>
      <c r="D590" s="15"/>
      <c r="E590" s="13">
        <v>10</v>
      </c>
      <c r="F590" s="16">
        <v>11.4</v>
      </c>
      <c r="G590" s="17"/>
      <c r="H590" s="38">
        <v>45.6</v>
      </c>
      <c r="I590" s="39">
        <v>9.1</v>
      </c>
      <c r="J590" s="41">
        <v>43.4</v>
      </c>
      <c r="K590" s="14">
        <v>11.2</v>
      </c>
    </row>
    <row r="591" ht="17" customHeight="1">
      <c r="A591" s="12">
        <v>44228</v>
      </c>
      <c r="B591" s="13">
        <v>42.6111111111111</v>
      </c>
      <c r="C591" s="14">
        <v>43.4</v>
      </c>
      <c r="D591" s="15"/>
      <c r="E591" s="13">
        <v>7.5</v>
      </c>
      <c r="F591" s="16">
        <v>11.8</v>
      </c>
      <c r="G591" s="17"/>
      <c r="H591" s="38">
        <v>43.4</v>
      </c>
      <c r="I591" s="39">
        <v>7</v>
      </c>
      <c r="J591" s="41">
        <v>43.4</v>
      </c>
      <c r="K591" s="14">
        <v>10</v>
      </c>
    </row>
    <row r="592" ht="17" customHeight="1">
      <c r="A592" s="12">
        <v>44256</v>
      </c>
      <c r="B592" s="13">
        <v>41.6666666666667</v>
      </c>
      <c r="C592" s="14">
        <v>41.4</v>
      </c>
      <c r="D592" s="15"/>
      <c r="E592" s="13">
        <v>4.33333333333333</v>
      </c>
      <c r="F592" s="16">
        <v>4.3</v>
      </c>
      <c r="G592" s="17"/>
      <c r="H592" s="38">
        <v>41.6</v>
      </c>
      <c r="I592" s="39">
        <v>4.3</v>
      </c>
      <c r="J592" s="41">
        <v>41.4</v>
      </c>
      <c r="K592" s="14">
        <v>4.3</v>
      </c>
    </row>
    <row r="593" ht="17" customHeight="1">
      <c r="A593" s="12">
        <v>44287</v>
      </c>
      <c r="B593" s="13">
        <v>36.1111111111111</v>
      </c>
      <c r="C593" s="14">
        <v>34.6</v>
      </c>
      <c r="D593" s="15"/>
      <c r="E593" s="13">
        <v>-2.11111111111111</v>
      </c>
      <c r="F593" s="16">
        <v>0.1</v>
      </c>
      <c r="G593" s="17"/>
      <c r="H593" s="38">
        <v>37.9</v>
      </c>
      <c r="I593" s="39">
        <v>-1.8</v>
      </c>
      <c r="J593" s="41">
        <v>36.1</v>
      </c>
      <c r="K593" s="14">
        <v>0.1</v>
      </c>
    </row>
    <row r="594" ht="17" customHeight="1">
      <c r="A594" s="12">
        <v>44317</v>
      </c>
      <c r="B594" s="13">
        <v>32.2222222222222</v>
      </c>
      <c r="C594" s="14">
        <v>33</v>
      </c>
      <c r="D594" s="15"/>
      <c r="E594" s="13">
        <v>-3.05555555555556</v>
      </c>
      <c r="F594" s="16">
        <v>-2.6</v>
      </c>
      <c r="G594" s="17"/>
      <c r="H594" s="38">
        <v>32.8</v>
      </c>
      <c r="I594" s="39">
        <v>-4.3</v>
      </c>
      <c r="J594" s="41">
        <v>32.8</v>
      </c>
      <c r="K594" s="14">
        <v>-2.6</v>
      </c>
    </row>
    <row r="595" ht="17" customHeight="1">
      <c r="A595" s="12">
        <v>44348</v>
      </c>
      <c r="B595" s="13">
        <v>31.1111111111111</v>
      </c>
      <c r="C595" s="14">
        <v>31.2</v>
      </c>
      <c r="D595" s="15"/>
      <c r="E595" s="13">
        <v>-7.77777777777778</v>
      </c>
      <c r="F595" s="16">
        <v>-4</v>
      </c>
      <c r="G595" s="17"/>
      <c r="H595" s="38">
        <v>31.2</v>
      </c>
      <c r="I595" s="39">
        <v>-7.2</v>
      </c>
      <c r="J595" s="41">
        <v>31.2</v>
      </c>
      <c r="K595" s="14">
        <v>-5.7</v>
      </c>
    </row>
    <row r="596" ht="17" customHeight="1">
      <c r="A596" s="12">
        <v>44378</v>
      </c>
      <c r="B596" s="13">
        <v>30.1111111111111</v>
      </c>
      <c r="C596" s="14">
        <v>27.9</v>
      </c>
      <c r="D596" s="15"/>
      <c r="E596" s="13">
        <v>-6.38888888888889</v>
      </c>
      <c r="F596" s="16">
        <v>-4.8</v>
      </c>
      <c r="G596" s="17"/>
      <c r="H596" s="38">
        <v>29.4</v>
      </c>
      <c r="I596" s="39">
        <v>-7.1</v>
      </c>
      <c r="J596" s="41">
        <v>28.8</v>
      </c>
      <c r="K596" s="14">
        <v>-6.5</v>
      </c>
    </row>
    <row r="597" ht="17" customHeight="1">
      <c r="A597" s="12">
        <v>44409</v>
      </c>
      <c r="B597" s="13">
        <v>32.7777777777778</v>
      </c>
      <c r="C597" s="14">
        <v>36.2</v>
      </c>
      <c r="D597" s="15"/>
      <c r="E597" s="13">
        <v>-5.44444444444444</v>
      </c>
      <c r="F597" s="16">
        <v>-3.8</v>
      </c>
      <c r="G597" s="17"/>
      <c r="H597" s="38">
        <v>36.2</v>
      </c>
      <c r="I597" s="39">
        <v>-6</v>
      </c>
      <c r="J597" s="41">
        <v>36.2</v>
      </c>
      <c r="K597" s="14">
        <v>-4.7</v>
      </c>
    </row>
    <row r="598" ht="17" customHeight="1">
      <c r="A598" s="12">
        <v>44440</v>
      </c>
      <c r="B598" s="13">
        <v>36.6666666666667</v>
      </c>
      <c r="C598" s="14">
        <v>39.9</v>
      </c>
      <c r="D598" s="15"/>
      <c r="E598" s="13">
        <v>-2.77777777777778</v>
      </c>
      <c r="F598" s="16">
        <v>-1</v>
      </c>
      <c r="G598" s="17"/>
      <c r="H598" s="38">
        <v>39.9</v>
      </c>
      <c r="I598" s="39">
        <v>-3.5</v>
      </c>
      <c r="J598" s="41">
        <v>39.9</v>
      </c>
      <c r="K598" s="14">
        <v>-2.5</v>
      </c>
    </row>
    <row r="599" ht="17" customHeight="1">
      <c r="A599" s="12">
        <v>44470</v>
      </c>
      <c r="B599" s="13">
        <v>40</v>
      </c>
      <c r="C599" s="14">
        <v>40.7</v>
      </c>
      <c r="D599" s="15"/>
      <c r="E599" s="13">
        <v>0</v>
      </c>
      <c r="F599" s="16">
        <v>1.4</v>
      </c>
      <c r="G599" s="17"/>
      <c r="H599" s="38">
        <v>40.7</v>
      </c>
      <c r="I599" s="39">
        <v>-0.6</v>
      </c>
      <c r="J599" s="41">
        <v>40.7</v>
      </c>
      <c r="K599" s="14">
        <v>1.4</v>
      </c>
    </row>
    <row r="600" ht="17" customHeight="1">
      <c r="A600" s="12">
        <v>44501</v>
      </c>
      <c r="B600" s="13">
        <v>42.7777777777778</v>
      </c>
      <c r="C600" s="14">
        <v>42.6</v>
      </c>
      <c r="D600" s="15"/>
      <c r="E600" s="13">
        <v>3.88888888888889</v>
      </c>
      <c r="F600" s="16">
        <v>3.4</v>
      </c>
      <c r="G600" s="17"/>
      <c r="H600" s="38">
        <v>42.4</v>
      </c>
      <c r="I600" s="39">
        <v>3.4</v>
      </c>
      <c r="J600" s="41">
        <v>42.1</v>
      </c>
      <c r="K600" s="14">
        <v>3.4</v>
      </c>
    </row>
    <row r="601" ht="17" customHeight="1">
      <c r="A601" s="12">
        <v>44531</v>
      </c>
      <c r="B601" s="13">
        <v>43.8888888888889</v>
      </c>
      <c r="C601" s="14">
        <v>43.8</v>
      </c>
      <c r="D601" s="15"/>
      <c r="E601" s="13">
        <v>7.11111111111111</v>
      </c>
      <c r="F601" s="16">
        <v>8</v>
      </c>
      <c r="G601" s="17"/>
      <c r="H601" s="38">
        <v>44.1</v>
      </c>
      <c r="I601" s="39">
        <v>4.3</v>
      </c>
      <c r="J601" s="41">
        <v>43.8</v>
      </c>
      <c r="K601" s="14">
        <v>8.1</v>
      </c>
    </row>
    <row r="602" ht="17" customHeight="1">
      <c r="A602" t="s" s="22">
        <v>5</v>
      </c>
      <c r="B602" s="23">
        <f>AVERAGE(B590:B601)</f>
        <v>37.9583333333333</v>
      </c>
      <c r="C602" s="23">
        <f>AVERAGE(C590:C601)</f>
        <v>38.1583333333333</v>
      </c>
      <c r="D602" s="24"/>
      <c r="E602" s="23">
        <f>AVERAGE(E590:E601)</f>
        <v>0.439814814814814</v>
      </c>
      <c r="F602" s="25">
        <f>AVERAGE(F590:F601)</f>
        <v>2.01666666666667</v>
      </c>
      <c r="G602" s="17"/>
      <c r="H602" s="42">
        <f>AVERAGE(H590:H601)</f>
        <v>38.7666666666667</v>
      </c>
      <c r="I602" s="43">
        <f>AVERAGE(I590:I601)</f>
        <v>-0.2</v>
      </c>
      <c r="J602" s="44">
        <f>AVERAGE(J590:J601)</f>
        <v>38.3166666666667</v>
      </c>
      <c r="K602" s="45">
        <f>AVERAGE(K590:K601)</f>
        <v>1.375</v>
      </c>
    </row>
    <row r="603" ht="17" customHeight="1">
      <c r="A603" s="48"/>
      <c r="B603" s="21"/>
      <c r="C603" s="21"/>
      <c r="D603" s="24"/>
      <c r="E603" s="21"/>
      <c r="F603" s="27"/>
      <c r="G603" s="17"/>
      <c r="H603" s="18"/>
      <c r="I603" s="19"/>
      <c r="J603" s="20"/>
      <c r="K603" s="21"/>
    </row>
    <row r="604" ht="47" customHeight="1">
      <c r="A604" t="s" s="2">
        <v>143</v>
      </c>
      <c r="B604" t="s" s="3">
        <v>1</v>
      </c>
      <c r="C604" t="s" s="4">
        <v>144</v>
      </c>
      <c r="D604" s="28"/>
      <c r="E604" t="s" s="3">
        <v>3</v>
      </c>
      <c r="F604" t="s" s="6">
        <v>145</v>
      </c>
      <c r="G604" s="29"/>
      <c r="H604" s="30"/>
      <c r="I604" s="31"/>
      <c r="J604" s="32"/>
      <c r="K604" s="33"/>
    </row>
    <row r="605" ht="17" customHeight="1">
      <c r="A605" s="12">
        <v>44197</v>
      </c>
      <c r="B605" s="13">
        <v>46.7777777777778</v>
      </c>
      <c r="C605" s="14">
        <v>45.8</v>
      </c>
      <c r="D605" s="15"/>
      <c r="E605" s="13">
        <v>10</v>
      </c>
      <c r="F605" s="16">
        <v>9.199999999999999</v>
      </c>
      <c r="G605" s="17"/>
      <c r="H605" s="38"/>
      <c r="I605" s="39"/>
      <c r="J605" s="41"/>
      <c r="K605" s="14"/>
    </row>
    <row r="606" ht="17" customHeight="1">
      <c r="A606" s="12">
        <v>44228</v>
      </c>
      <c r="B606" s="13">
        <v>42.7777777777778</v>
      </c>
      <c r="C606" s="14">
        <v>45</v>
      </c>
      <c r="D606" s="15"/>
      <c r="E606" s="13">
        <v>8.888888888888889</v>
      </c>
      <c r="F606" s="16">
        <v>9.5</v>
      </c>
      <c r="G606" s="17"/>
      <c r="H606" s="38"/>
      <c r="I606" s="39"/>
      <c r="J606" s="41"/>
      <c r="K606" s="14"/>
    </row>
    <row r="607" ht="17" customHeight="1">
      <c r="A607" s="12">
        <v>44256</v>
      </c>
      <c r="B607" s="13">
        <v>39.5555555555556</v>
      </c>
      <c r="C607" s="14">
        <v>42.9</v>
      </c>
      <c r="D607" s="15"/>
      <c r="E607" s="13">
        <v>2.94444444444444</v>
      </c>
      <c r="F607" s="16">
        <v>4.3</v>
      </c>
      <c r="G607" s="17"/>
      <c r="H607" s="38"/>
      <c r="I607" s="39"/>
      <c r="J607" s="41"/>
      <c r="K607" s="14"/>
    </row>
    <row r="608" ht="17" customHeight="1">
      <c r="A608" s="12">
        <v>44287</v>
      </c>
      <c r="B608" s="13">
        <v>38.8888888888889</v>
      </c>
      <c r="C608" s="14">
        <v>36.7</v>
      </c>
      <c r="D608" s="15"/>
      <c r="E608" s="13">
        <v>0.555555555555556</v>
      </c>
      <c r="F608" s="16">
        <v>-0.6</v>
      </c>
      <c r="G608" s="17"/>
      <c r="H608" s="38"/>
      <c r="I608" s="39"/>
      <c r="J608" s="41"/>
      <c r="K608" s="14"/>
    </row>
    <row r="609" ht="17" customHeight="1">
      <c r="A609" s="12">
        <v>44317</v>
      </c>
      <c r="B609" s="13">
        <v>33.2222222222222</v>
      </c>
      <c r="C609" s="14">
        <v>33.2</v>
      </c>
      <c r="D609" s="15"/>
      <c r="E609" s="13">
        <v>-2.11111111111111</v>
      </c>
      <c r="F609" s="16">
        <v>-2.9</v>
      </c>
      <c r="G609" s="17"/>
      <c r="H609" s="38"/>
      <c r="I609" s="39"/>
      <c r="J609" s="41"/>
      <c r="K609" s="14"/>
    </row>
    <row r="610" ht="17" customHeight="1">
      <c r="A610" s="12">
        <v>44348</v>
      </c>
      <c r="B610" s="13">
        <v>31.2222222222222</v>
      </c>
      <c r="C610" s="14">
        <v>31.9</v>
      </c>
      <c r="D610" s="15"/>
      <c r="E610" s="13">
        <v>-5.83333333333333</v>
      </c>
      <c r="F610" s="16">
        <v>-4.8</v>
      </c>
      <c r="G610" s="17"/>
      <c r="H610" s="38"/>
      <c r="I610" s="39"/>
      <c r="J610" s="41"/>
      <c r="K610" s="14"/>
    </row>
    <row r="611" ht="17" customHeight="1">
      <c r="A611" s="12">
        <v>44378</v>
      </c>
      <c r="B611" s="13">
        <v>32.2222222222222</v>
      </c>
      <c r="C611" s="14">
        <v>29.7</v>
      </c>
      <c r="D611" s="15"/>
      <c r="E611" s="13">
        <v>-5.88888888888889</v>
      </c>
      <c r="F611" s="16">
        <v>-5.5</v>
      </c>
      <c r="G611" s="17"/>
      <c r="H611" s="38"/>
      <c r="I611" s="39"/>
      <c r="J611" s="41"/>
      <c r="K611" s="14"/>
    </row>
    <row r="612" ht="17" customHeight="1">
      <c r="A612" s="12">
        <v>44409</v>
      </c>
      <c r="B612" s="13">
        <v>34.5555555555556</v>
      </c>
      <c r="C612" s="14">
        <v>36.5</v>
      </c>
      <c r="D612" s="15"/>
      <c r="E612" s="13">
        <v>-5.11111111111111</v>
      </c>
      <c r="F612" s="16">
        <v>-5.8</v>
      </c>
      <c r="G612" s="17"/>
      <c r="H612" s="38"/>
      <c r="I612" s="39"/>
      <c r="J612" s="41"/>
      <c r="K612" s="14"/>
    </row>
    <row r="613" ht="17" customHeight="1">
      <c r="A613" s="12">
        <v>44440</v>
      </c>
      <c r="B613" s="13">
        <v>37.7777777777778</v>
      </c>
      <c r="C613" s="14">
        <v>40.9</v>
      </c>
      <c r="D613" s="15"/>
      <c r="E613" s="13">
        <v>-3.33333333333333</v>
      </c>
      <c r="F613" s="16">
        <v>-3.5</v>
      </c>
      <c r="G613" s="17"/>
      <c r="H613" s="38"/>
      <c r="I613" s="39"/>
      <c r="J613" s="41"/>
      <c r="K613" s="14"/>
    </row>
    <row r="614" ht="17" customHeight="1">
      <c r="A614" s="12">
        <v>44470</v>
      </c>
      <c r="B614" s="13">
        <v>42.7777777777778</v>
      </c>
      <c r="C614" s="14">
        <v>41.9</v>
      </c>
      <c r="D614" s="15"/>
      <c r="E614" s="13">
        <v>1</v>
      </c>
      <c r="F614" s="16">
        <v>1.4</v>
      </c>
      <c r="G614" s="17"/>
      <c r="H614" s="38"/>
      <c r="I614" s="39"/>
      <c r="J614" s="41"/>
      <c r="K614" s="14"/>
    </row>
    <row r="615" ht="17" customHeight="1">
      <c r="A615" s="12">
        <v>44501</v>
      </c>
      <c r="B615" s="13">
        <v>42.7777777777778</v>
      </c>
      <c r="C615" s="14">
        <v>43.7</v>
      </c>
      <c r="D615" s="15"/>
      <c r="E615" s="13">
        <v>5</v>
      </c>
      <c r="F615" s="16">
        <v>4.2</v>
      </c>
      <c r="G615" s="17"/>
      <c r="H615" s="38"/>
      <c r="I615" s="39"/>
      <c r="J615" s="41"/>
      <c r="K615" s="14"/>
    </row>
    <row r="616" ht="17" customHeight="1">
      <c r="A616" s="12">
        <v>44531</v>
      </c>
      <c r="B616" s="13">
        <v>44.4444444444444</v>
      </c>
      <c r="C616" s="14">
        <v>45.5</v>
      </c>
      <c r="D616" s="15"/>
      <c r="E616" s="13">
        <v>8.33333333333333</v>
      </c>
      <c r="F616" s="16">
        <v>7.8</v>
      </c>
      <c r="G616" s="17"/>
      <c r="H616" s="38"/>
      <c r="I616" s="39"/>
      <c r="J616" s="41"/>
      <c r="K616" s="14"/>
    </row>
    <row r="617" ht="17" customHeight="1">
      <c r="A617" t="s" s="22">
        <v>5</v>
      </c>
      <c r="B617" s="23">
        <f>AVERAGE(B605:B616)</f>
        <v>38.9166666666667</v>
      </c>
      <c r="C617" s="23">
        <f>AVERAGE(C605:C616)</f>
        <v>39.475</v>
      </c>
      <c r="D617" s="24"/>
      <c r="E617" s="23">
        <f>AVERAGE(E605:E616)</f>
        <v>1.2037037037037</v>
      </c>
      <c r="F617" s="25">
        <f>AVERAGE(F605:F616)</f>
        <v>1.10833333333333</v>
      </c>
      <c r="G617" s="17"/>
      <c r="H617" s="42"/>
      <c r="I617" s="43"/>
      <c r="J617" s="44"/>
      <c r="K617" s="45"/>
    </row>
    <row r="618" ht="17" customHeight="1">
      <c r="A618" s="48"/>
      <c r="B618" s="21"/>
      <c r="C618" s="21"/>
      <c r="D618" s="24"/>
      <c r="E618" s="21"/>
      <c r="F618" s="27"/>
      <c r="G618" s="17"/>
      <c r="H618" s="18"/>
      <c r="I618" s="19"/>
      <c r="J618" s="20"/>
      <c r="K618" s="21"/>
    </row>
    <row r="619" ht="47" customHeight="1">
      <c r="A619" t="s" s="2">
        <v>146</v>
      </c>
      <c r="B619" t="s" s="3">
        <v>1</v>
      </c>
      <c r="C619" t="s" s="4">
        <v>147</v>
      </c>
      <c r="D619" s="28"/>
      <c r="E619" t="s" s="3">
        <v>3</v>
      </c>
      <c r="F619" t="s" s="6">
        <v>148</v>
      </c>
      <c r="G619" s="29"/>
      <c r="H619" s="30"/>
      <c r="I619" s="31"/>
      <c r="J619" s="32"/>
      <c r="K619" s="33"/>
    </row>
    <row r="620" ht="17" customHeight="1">
      <c r="A620" s="12">
        <v>44197</v>
      </c>
      <c r="B620" s="13">
        <v>45.2222222222222</v>
      </c>
      <c r="C620" s="14">
        <v>46.4</v>
      </c>
      <c r="D620" s="15"/>
      <c r="E620" s="13">
        <v>9.555555555555561</v>
      </c>
      <c r="F620" s="16">
        <v>12</v>
      </c>
      <c r="G620" s="17"/>
      <c r="H620" s="38"/>
      <c r="I620" s="39"/>
      <c r="J620" s="41"/>
      <c r="K620" s="14"/>
    </row>
    <row r="621" ht="17" customHeight="1">
      <c r="A621" s="12">
        <v>44228</v>
      </c>
      <c r="B621" s="13">
        <v>44.5</v>
      </c>
      <c r="C621" s="14">
        <v>43.8</v>
      </c>
      <c r="D621" s="15"/>
      <c r="E621" s="13">
        <v>9.111111111111111</v>
      </c>
      <c r="F621" s="16">
        <v>10.2</v>
      </c>
      <c r="G621" s="17"/>
      <c r="H621" s="38"/>
      <c r="I621" s="39"/>
      <c r="J621" s="41"/>
      <c r="K621" s="14"/>
    </row>
    <row r="622" ht="17" customHeight="1">
      <c r="A622" s="12">
        <v>44256</v>
      </c>
      <c r="B622" s="13">
        <v>42.4444444444444</v>
      </c>
      <c r="C622" s="14">
        <v>41.8</v>
      </c>
      <c r="D622" s="15"/>
      <c r="E622" s="13">
        <v>5.88888888888889</v>
      </c>
      <c r="F622" s="16">
        <v>6.8</v>
      </c>
      <c r="G622" s="17"/>
      <c r="H622" s="38"/>
      <c r="I622" s="39"/>
      <c r="J622" s="41"/>
      <c r="K622" s="14"/>
    </row>
    <row r="623" ht="17" customHeight="1">
      <c r="A623" s="12">
        <v>44287</v>
      </c>
      <c r="B623" s="13">
        <v>38.2222222222222</v>
      </c>
      <c r="C623" s="14">
        <v>34.5</v>
      </c>
      <c r="D623" s="15"/>
      <c r="E623" s="13">
        <v>1.77777777777778</v>
      </c>
      <c r="F623" s="16">
        <v>1.4</v>
      </c>
      <c r="G623" s="17"/>
      <c r="H623" s="38"/>
      <c r="I623" s="39"/>
      <c r="J623" s="41"/>
      <c r="K623" s="14"/>
    </row>
    <row r="624" ht="17" customHeight="1">
      <c r="A624" s="12">
        <v>44317</v>
      </c>
      <c r="B624" s="13">
        <v>34</v>
      </c>
      <c r="C624" s="14">
        <v>33</v>
      </c>
      <c r="D624" s="15"/>
      <c r="E624" s="13">
        <v>-2.66666666666667</v>
      </c>
      <c r="F624" s="16">
        <v>-1.4</v>
      </c>
      <c r="G624" s="17"/>
      <c r="H624" s="38"/>
      <c r="I624" s="39"/>
      <c r="J624" s="41"/>
      <c r="K624" s="14"/>
    </row>
    <row r="625" ht="17" customHeight="1">
      <c r="A625" s="12">
        <v>44348</v>
      </c>
      <c r="B625" s="13">
        <v>31.2222222222222</v>
      </c>
      <c r="C625" s="14">
        <v>28</v>
      </c>
      <c r="D625" s="15"/>
      <c r="E625" s="13">
        <v>-3.44444444444444</v>
      </c>
      <c r="F625" s="16">
        <v>-2</v>
      </c>
      <c r="G625" s="17"/>
      <c r="H625" s="38"/>
      <c r="I625" s="39"/>
      <c r="J625" s="41"/>
      <c r="K625" s="14"/>
    </row>
    <row r="626" ht="17" customHeight="1">
      <c r="A626" s="12">
        <v>44378</v>
      </c>
      <c r="B626" s="13">
        <v>29.4444444444444</v>
      </c>
      <c r="C626" s="14">
        <v>27</v>
      </c>
      <c r="D626" s="15"/>
      <c r="E626" s="13">
        <v>-4.88888888888889</v>
      </c>
      <c r="F626" s="16">
        <v>-4.2</v>
      </c>
      <c r="G626" s="17"/>
      <c r="H626" s="38"/>
      <c r="I626" s="39"/>
      <c r="J626" s="41"/>
      <c r="K626" s="14"/>
    </row>
    <row r="627" ht="17" customHeight="1">
      <c r="A627" s="12">
        <v>44409</v>
      </c>
      <c r="B627" s="13">
        <v>34.3333333333333</v>
      </c>
      <c r="C627" s="14">
        <v>35.6</v>
      </c>
      <c r="D627" s="15"/>
      <c r="E627" s="13">
        <v>-3.33333333333333</v>
      </c>
      <c r="F627" s="16">
        <v>-3</v>
      </c>
      <c r="G627" s="17"/>
      <c r="H627" s="38"/>
      <c r="I627" s="39"/>
      <c r="J627" s="41"/>
      <c r="K627" s="14"/>
    </row>
    <row r="628" ht="17" customHeight="1">
      <c r="A628" s="12">
        <v>44440</v>
      </c>
      <c r="B628" s="13">
        <v>36.7222222222222</v>
      </c>
      <c r="C628" s="14">
        <v>38.6</v>
      </c>
      <c r="D628" s="15"/>
      <c r="E628" s="13">
        <v>-2.16666666666667</v>
      </c>
      <c r="F628" s="16">
        <v>-1.5</v>
      </c>
      <c r="G628" s="17"/>
      <c r="H628" s="38"/>
      <c r="I628" s="39"/>
      <c r="J628" s="41"/>
      <c r="K628" s="14"/>
    </row>
    <row r="629" ht="17" customHeight="1">
      <c r="A629" s="12">
        <v>44470</v>
      </c>
      <c r="B629" s="13">
        <v>40.3888888888889</v>
      </c>
      <c r="C629" s="14">
        <v>41.3</v>
      </c>
      <c r="D629" s="15"/>
      <c r="E629" s="13">
        <v>1.11111111111111</v>
      </c>
      <c r="F629" s="16">
        <v>4</v>
      </c>
      <c r="G629" s="17"/>
      <c r="H629" s="38"/>
      <c r="I629" s="39"/>
      <c r="J629" s="41"/>
      <c r="K629" s="14"/>
    </row>
    <row r="630" ht="17" customHeight="1">
      <c r="A630" s="12">
        <v>44501</v>
      </c>
      <c r="B630" s="13">
        <v>43.8888888888889</v>
      </c>
      <c r="C630" s="14">
        <v>44.2</v>
      </c>
      <c r="D630" s="15"/>
      <c r="E630" s="13">
        <v>4.44444444444444</v>
      </c>
      <c r="F630" s="16">
        <v>5.6</v>
      </c>
      <c r="G630" s="17"/>
      <c r="H630" s="38"/>
      <c r="I630" s="39"/>
      <c r="J630" s="41"/>
      <c r="K630" s="14"/>
    </row>
    <row r="631" ht="17" customHeight="1">
      <c r="A631" s="12">
        <v>44531</v>
      </c>
      <c r="B631" s="13">
        <v>45.1666666666667</v>
      </c>
      <c r="C631" s="14">
        <v>43.9</v>
      </c>
      <c r="D631" s="15"/>
      <c r="E631" s="13">
        <v>7.77777777777778</v>
      </c>
      <c r="F631" s="16">
        <v>8</v>
      </c>
      <c r="G631" s="17"/>
      <c r="H631" s="38"/>
      <c r="I631" s="39"/>
      <c r="J631" s="41"/>
      <c r="K631" s="14"/>
    </row>
    <row r="632" ht="17" customHeight="1">
      <c r="A632" t="s" s="22">
        <v>5</v>
      </c>
      <c r="B632" s="23">
        <f>AVERAGE(B620:B631)</f>
        <v>38.7962962962963</v>
      </c>
      <c r="C632" s="23">
        <f>AVERAGE(C620:C631)</f>
        <v>38.175</v>
      </c>
      <c r="D632" s="24"/>
      <c r="E632" s="23">
        <f>AVERAGE(E620:E631)</f>
        <v>1.93055555555556</v>
      </c>
      <c r="F632" s="25">
        <f>AVERAGE(F620:F631)</f>
        <v>2.99166666666667</v>
      </c>
      <c r="G632" s="17"/>
      <c r="H632" s="42"/>
      <c r="I632" s="43"/>
      <c r="J632" s="44"/>
      <c r="K632" s="45"/>
    </row>
    <row r="633" ht="17" customHeight="1">
      <c r="A633" s="48"/>
      <c r="B633" s="21"/>
      <c r="C633" s="21"/>
      <c r="D633" s="24"/>
      <c r="E633" s="21"/>
      <c r="F633" s="27"/>
      <c r="G633" s="17"/>
      <c r="H633" s="18"/>
      <c r="I633" s="19"/>
      <c r="J633" s="20"/>
      <c r="K633" s="21"/>
    </row>
    <row r="634" ht="47" customHeight="1">
      <c r="A634" t="s" s="2">
        <v>149</v>
      </c>
      <c r="B634" t="s" s="3">
        <v>1</v>
      </c>
      <c r="C634" t="s" s="4">
        <v>150</v>
      </c>
      <c r="D634" s="28"/>
      <c r="E634" t="s" s="3">
        <v>3</v>
      </c>
      <c r="F634" t="s" s="6">
        <v>151</v>
      </c>
      <c r="G634" s="29"/>
      <c r="H634" t="s" s="34">
        <v>12</v>
      </c>
      <c r="I634" t="s" s="35">
        <v>13</v>
      </c>
      <c r="J634" t="s" s="36">
        <v>68</v>
      </c>
      <c r="K634" t="s" s="37">
        <v>69</v>
      </c>
    </row>
    <row r="635" ht="17" customHeight="1">
      <c r="A635" s="12">
        <v>44197</v>
      </c>
      <c r="B635" s="13">
        <v>43.2</v>
      </c>
      <c r="C635" s="14">
        <v>40.4</v>
      </c>
      <c r="D635" s="15"/>
      <c r="E635" s="13">
        <v>17.5</v>
      </c>
      <c r="F635" s="16">
        <v>18.2</v>
      </c>
      <c r="G635" s="47"/>
      <c r="H635" s="38">
        <v>42.5</v>
      </c>
      <c r="I635" s="39">
        <v>17.2</v>
      </c>
      <c r="J635" s="41">
        <v>41.2</v>
      </c>
      <c r="K635" s="14">
        <v>17.2</v>
      </c>
    </row>
    <row r="636" ht="17" customHeight="1">
      <c r="A636" s="12">
        <v>44228</v>
      </c>
      <c r="B636" s="13">
        <v>42.2</v>
      </c>
      <c r="C636" s="14">
        <v>40</v>
      </c>
      <c r="D636" s="15"/>
      <c r="E636" s="13">
        <v>17.8</v>
      </c>
      <c r="F636" s="16">
        <v>17.9</v>
      </c>
      <c r="G636" s="47"/>
      <c r="H636" s="38">
        <v>42.2</v>
      </c>
      <c r="I636" s="39">
        <v>16.8</v>
      </c>
      <c r="J636" s="41">
        <v>39.5</v>
      </c>
      <c r="K636" s="14">
        <v>17.4</v>
      </c>
    </row>
    <row r="637" ht="17" customHeight="1">
      <c r="A637" s="12">
        <v>44256</v>
      </c>
      <c r="B637" s="13">
        <v>37.8</v>
      </c>
      <c r="C637" s="14">
        <v>37.7</v>
      </c>
      <c r="D637" s="15"/>
      <c r="E637" s="13">
        <v>15.4</v>
      </c>
      <c r="F637" s="16">
        <v>17.7</v>
      </c>
      <c r="G637" s="47"/>
      <c r="H637" s="38">
        <v>38.1</v>
      </c>
      <c r="I637" s="39">
        <v>15.7</v>
      </c>
      <c r="J637" s="41">
        <v>38.1</v>
      </c>
      <c r="K637" s="14">
        <v>16.9</v>
      </c>
    </row>
    <row r="638" ht="17" customHeight="1">
      <c r="A638" s="12">
        <v>44287</v>
      </c>
      <c r="B638" s="13">
        <v>34.7</v>
      </c>
      <c r="C638" s="14">
        <v>36.8</v>
      </c>
      <c r="D638" s="15"/>
      <c r="E638" s="13">
        <v>13.9</v>
      </c>
      <c r="F638" s="16">
        <v>13</v>
      </c>
      <c r="G638" s="47"/>
      <c r="H638" s="38">
        <v>37.2</v>
      </c>
      <c r="I638" s="39">
        <v>11.4</v>
      </c>
      <c r="J638" s="41">
        <v>37.2</v>
      </c>
      <c r="K638" s="14">
        <v>11.4</v>
      </c>
    </row>
    <row r="639" ht="17" customHeight="1">
      <c r="A639" s="12">
        <v>44317</v>
      </c>
      <c r="B639" s="13">
        <v>33.3</v>
      </c>
      <c r="C639" s="14">
        <v>31.3</v>
      </c>
      <c r="D639" s="15"/>
      <c r="E639" s="13">
        <v>11.2</v>
      </c>
      <c r="F639" s="16">
        <v>10.1</v>
      </c>
      <c r="G639" s="47"/>
      <c r="H639" s="38">
        <v>32.5</v>
      </c>
      <c r="I639" s="39">
        <v>9.6</v>
      </c>
      <c r="J639" s="41">
        <v>32</v>
      </c>
      <c r="K639" s="14">
        <v>9.6</v>
      </c>
    </row>
    <row r="640" ht="17" customHeight="1">
      <c r="A640" s="12">
        <v>44348</v>
      </c>
      <c r="B640" s="13">
        <v>33.4</v>
      </c>
      <c r="C640" s="14">
        <v>30.8</v>
      </c>
      <c r="D640" s="15"/>
      <c r="E640" s="13">
        <v>7</v>
      </c>
      <c r="F640" s="16">
        <v>6.2</v>
      </c>
      <c r="G640" s="47"/>
      <c r="H640" s="38">
        <v>32</v>
      </c>
      <c r="I640" s="39">
        <v>6</v>
      </c>
      <c r="J640" s="41">
        <v>31.6</v>
      </c>
      <c r="K640" s="14">
        <v>6</v>
      </c>
    </row>
    <row r="641" ht="17" customHeight="1">
      <c r="A641" s="12">
        <v>44378</v>
      </c>
      <c r="B641" s="13">
        <v>35.1</v>
      </c>
      <c r="C641" s="14">
        <v>30.1</v>
      </c>
      <c r="D641" s="15"/>
      <c r="E641" s="13">
        <v>6.1</v>
      </c>
      <c r="F641" s="16">
        <v>7.3</v>
      </c>
      <c r="G641" s="47"/>
      <c r="H641" s="38">
        <v>30.5</v>
      </c>
      <c r="I641" s="39">
        <v>6.4</v>
      </c>
      <c r="J641" s="41">
        <v>30.5</v>
      </c>
      <c r="K641" s="14">
        <v>6.5</v>
      </c>
    </row>
    <row r="642" ht="17" customHeight="1">
      <c r="A642" s="12">
        <v>44409</v>
      </c>
      <c r="B642" s="13">
        <v>36.7</v>
      </c>
      <c r="C642" s="14">
        <v>31.4</v>
      </c>
      <c r="D642" s="15"/>
      <c r="E642" s="13">
        <v>6.2</v>
      </c>
      <c r="F642" s="16">
        <v>7.8</v>
      </c>
      <c r="G642" s="47"/>
      <c r="H642" s="38">
        <v>32.1</v>
      </c>
      <c r="I642" s="39">
        <v>6.8</v>
      </c>
      <c r="J642" s="41">
        <v>32.1</v>
      </c>
      <c r="K642" s="14">
        <v>8.199999999999999</v>
      </c>
    </row>
    <row r="643" ht="17" customHeight="1">
      <c r="A643" s="12">
        <v>44440</v>
      </c>
      <c r="B643" s="13">
        <v>34.5</v>
      </c>
      <c r="C643" s="14">
        <v>33.9</v>
      </c>
      <c r="D643" s="15"/>
      <c r="E643" s="13">
        <v>7.8</v>
      </c>
      <c r="F643" s="16">
        <v>9.300000000000001</v>
      </c>
      <c r="G643" s="47"/>
      <c r="H643" s="38">
        <v>34.4</v>
      </c>
      <c r="I643" s="39">
        <v>8.699999999999999</v>
      </c>
      <c r="J643" s="41">
        <v>34.4</v>
      </c>
      <c r="K643" s="14">
        <v>9.300000000000001</v>
      </c>
    </row>
    <row r="644" ht="17" customHeight="1">
      <c r="A644" s="12">
        <v>44470</v>
      </c>
      <c r="B644" s="13">
        <v>36.7</v>
      </c>
      <c r="C644" s="14">
        <v>36</v>
      </c>
      <c r="D644" s="15"/>
      <c r="E644" s="13">
        <v>12.5</v>
      </c>
      <c r="F644" s="16">
        <v>12.4</v>
      </c>
      <c r="G644" s="47"/>
      <c r="H644" s="38">
        <v>36.5</v>
      </c>
      <c r="I644" s="39">
        <v>12.2</v>
      </c>
      <c r="J644" s="41">
        <v>36.5</v>
      </c>
      <c r="K644" s="14">
        <v>12.2</v>
      </c>
    </row>
    <row r="645" ht="17" customHeight="1">
      <c r="A645" s="12">
        <v>44501</v>
      </c>
      <c r="B645" s="13">
        <v>37.3</v>
      </c>
      <c r="C645" s="14">
        <v>42.6</v>
      </c>
      <c r="D645" s="15"/>
      <c r="E645" s="13">
        <v>11.1</v>
      </c>
      <c r="F645" s="16">
        <v>14.6</v>
      </c>
      <c r="G645" s="47"/>
      <c r="H645" s="38">
        <v>42.6</v>
      </c>
      <c r="I645" s="39">
        <v>13.2</v>
      </c>
      <c r="J645" s="41">
        <v>42.6</v>
      </c>
      <c r="K645" s="14">
        <v>13.2</v>
      </c>
    </row>
    <row r="646" ht="17" customHeight="1">
      <c r="A646" s="12">
        <v>44531</v>
      </c>
      <c r="B646" s="13">
        <v>40.6</v>
      </c>
      <c r="C646" s="14">
        <v>40.5</v>
      </c>
      <c r="D646" s="15"/>
      <c r="E646" s="13">
        <v>15.7</v>
      </c>
      <c r="F646" s="16">
        <v>17.1</v>
      </c>
      <c r="G646" s="47"/>
      <c r="H646" s="38">
        <v>41.5</v>
      </c>
      <c r="I646" s="39">
        <v>17</v>
      </c>
      <c r="J646" s="41">
        <v>41.3</v>
      </c>
      <c r="K646" s="14">
        <v>17.1</v>
      </c>
    </row>
    <row r="647" ht="17" customHeight="1">
      <c r="A647" t="s" s="22">
        <v>5</v>
      </c>
      <c r="B647" s="23">
        <f>AVERAGE(B635:B646)</f>
        <v>37.125</v>
      </c>
      <c r="C647" s="23">
        <f>AVERAGE(C635:C646)</f>
        <v>35.9583333333333</v>
      </c>
      <c r="D647" s="24"/>
      <c r="E647" s="23">
        <f>AVERAGE(E635:E646)</f>
        <v>11.85</v>
      </c>
      <c r="F647" s="25">
        <f>AVERAGE(F635:F646)</f>
        <v>12.6333333333333</v>
      </c>
      <c r="G647" s="17"/>
      <c r="H647" s="42">
        <f>AVERAGE(H635:H646)</f>
        <v>36.8416666666667</v>
      </c>
      <c r="I647" s="43">
        <f>AVERAGE(I635:I646)</f>
        <v>11.75</v>
      </c>
      <c r="J647" s="44">
        <f>AVERAGE(J635:J646)</f>
        <v>36.4166666666667</v>
      </c>
      <c r="K647" s="45">
        <f>AVERAGE(K635:K646)</f>
        <v>12.0833333333333</v>
      </c>
    </row>
    <row r="648" ht="17" customHeight="1">
      <c r="A648" s="26"/>
      <c r="B648" s="21"/>
      <c r="C648" s="21"/>
      <c r="D648" s="24"/>
      <c r="E648" s="21"/>
      <c r="F648" s="27"/>
      <c r="G648" s="17"/>
      <c r="H648" s="18"/>
      <c r="I648" s="19"/>
      <c r="J648" s="20"/>
      <c r="K648" s="21"/>
    </row>
    <row r="649" ht="47" customHeight="1">
      <c r="A649" t="s" s="2">
        <v>152</v>
      </c>
      <c r="B649" t="s" s="3">
        <v>1</v>
      </c>
      <c r="C649" t="s" s="4">
        <v>153</v>
      </c>
      <c r="D649" s="28"/>
      <c r="E649" t="s" s="3">
        <v>3</v>
      </c>
      <c r="F649" t="s" s="6">
        <v>154</v>
      </c>
      <c r="G649" s="29"/>
      <c r="H649" t="s" s="34">
        <v>155</v>
      </c>
      <c r="I649" t="s" s="35">
        <v>156</v>
      </c>
      <c r="J649" t="s" s="36">
        <v>155</v>
      </c>
      <c r="K649" t="s" s="37">
        <v>156</v>
      </c>
    </row>
    <row r="650" ht="17" customHeight="1">
      <c r="A650" s="12">
        <v>44197</v>
      </c>
      <c r="B650" s="13">
        <v>39.1</v>
      </c>
      <c r="C650" s="14">
        <v>44.3</v>
      </c>
      <c r="D650" s="15"/>
      <c r="E650" s="13">
        <v>20.1</v>
      </c>
      <c r="F650" s="16">
        <v>18.7</v>
      </c>
      <c r="G650" s="17"/>
      <c r="H650" s="38">
        <v>44.6</v>
      </c>
      <c r="I650" s="39">
        <v>19.1</v>
      </c>
      <c r="J650" s="41">
        <v>44.6</v>
      </c>
      <c r="K650" s="14">
        <v>19.1</v>
      </c>
    </row>
    <row r="651" ht="17" customHeight="1">
      <c r="A651" s="12">
        <v>44228</v>
      </c>
      <c r="B651" s="13">
        <v>43.4</v>
      </c>
      <c r="C651" s="14">
        <v>42.7</v>
      </c>
      <c r="D651" s="15"/>
      <c r="E651" s="13">
        <v>18.1</v>
      </c>
      <c r="F651" s="16">
        <v>17.9</v>
      </c>
      <c r="G651" s="17"/>
      <c r="H651" s="38">
        <v>42.9</v>
      </c>
      <c r="I651" s="39">
        <v>16.7</v>
      </c>
      <c r="J651" s="41">
        <v>42.9</v>
      </c>
      <c r="K651" s="14">
        <v>16.7</v>
      </c>
    </row>
    <row r="652" ht="17" customHeight="1">
      <c r="A652" s="12">
        <v>44256</v>
      </c>
      <c r="B652" s="13">
        <v>36.7</v>
      </c>
      <c r="C652" s="14">
        <v>37.6</v>
      </c>
      <c r="D652" s="15"/>
      <c r="E652" s="13">
        <v>18.6</v>
      </c>
      <c r="F652" s="16">
        <v>16.7</v>
      </c>
      <c r="G652" s="17"/>
      <c r="H652" s="38">
        <v>37.7</v>
      </c>
      <c r="I652" s="39">
        <v>15</v>
      </c>
      <c r="J652" s="41">
        <v>37.7</v>
      </c>
      <c r="K652" s="14">
        <v>15</v>
      </c>
    </row>
    <row r="653" ht="17" customHeight="1">
      <c r="A653" s="12">
        <v>44287</v>
      </c>
      <c r="B653" s="13">
        <v>36.1</v>
      </c>
      <c r="C653" s="14">
        <v>35.8</v>
      </c>
      <c r="D653" s="15"/>
      <c r="E653" s="13">
        <v>12.2</v>
      </c>
      <c r="F653" s="16">
        <v>10.9</v>
      </c>
      <c r="G653" s="17"/>
      <c r="H653" s="38">
        <v>36.1</v>
      </c>
      <c r="I653" s="39">
        <v>11.4</v>
      </c>
      <c r="J653" s="41">
        <v>36.1</v>
      </c>
      <c r="K653" s="14">
        <v>11.4</v>
      </c>
    </row>
    <row r="654" ht="17" customHeight="1">
      <c r="A654" s="12">
        <v>44317</v>
      </c>
      <c r="B654" s="13">
        <v>31.4</v>
      </c>
      <c r="C654" s="14">
        <v>32.2</v>
      </c>
      <c r="D654" s="15"/>
      <c r="E654" s="13">
        <v>9.800000000000001</v>
      </c>
      <c r="F654" s="16">
        <v>6.2</v>
      </c>
      <c r="G654" s="17"/>
      <c r="H654" s="38">
        <v>32.2</v>
      </c>
      <c r="I654" s="39">
        <v>6.5</v>
      </c>
      <c r="J654" s="41">
        <v>32.2</v>
      </c>
      <c r="K654" s="14">
        <v>6.5</v>
      </c>
    </row>
    <row r="655" ht="17" customHeight="1">
      <c r="A655" s="12">
        <v>44348</v>
      </c>
      <c r="B655" s="13">
        <v>30.3</v>
      </c>
      <c r="C655" s="14">
        <v>32.2</v>
      </c>
      <c r="D655" s="15"/>
      <c r="E655" s="13">
        <v>8.300000000000001</v>
      </c>
      <c r="F655" s="16">
        <v>4.4</v>
      </c>
      <c r="G655" s="17"/>
      <c r="H655" s="38">
        <v>32.2</v>
      </c>
      <c r="I655" s="39">
        <v>3.4</v>
      </c>
      <c r="J655" s="41">
        <v>32.2</v>
      </c>
      <c r="K655" s="14">
        <v>3.4</v>
      </c>
    </row>
    <row r="656" ht="17" customHeight="1">
      <c r="A656" s="12">
        <v>44378</v>
      </c>
      <c r="B656" s="13">
        <v>29.4</v>
      </c>
      <c r="C656" s="14">
        <v>31.6</v>
      </c>
      <c r="D656" s="15"/>
      <c r="E656" s="13">
        <v>7.4</v>
      </c>
      <c r="F656" s="16">
        <v>3.5</v>
      </c>
      <c r="G656" s="17"/>
      <c r="H656" s="38">
        <v>32.1</v>
      </c>
      <c r="I656" s="39">
        <v>3.8</v>
      </c>
      <c r="J656" s="41">
        <v>32.1</v>
      </c>
      <c r="K656" s="14">
        <v>3.8</v>
      </c>
    </row>
    <row r="657" ht="17" customHeight="1">
      <c r="A657" s="12">
        <v>44409</v>
      </c>
      <c r="B657" s="13">
        <v>31.7</v>
      </c>
      <c r="C657" s="14">
        <v>33.3</v>
      </c>
      <c r="D657" s="15"/>
      <c r="E657" s="13">
        <v>8.9</v>
      </c>
      <c r="F657" s="16">
        <v>1.1</v>
      </c>
      <c r="G657" s="17"/>
      <c r="H657" s="38">
        <v>33.8</v>
      </c>
      <c r="I657" s="39">
        <v>0.7</v>
      </c>
      <c r="J657" s="41">
        <v>33.8</v>
      </c>
      <c r="K657" s="14">
        <v>0.7</v>
      </c>
    </row>
    <row r="658" ht="17" customHeight="1">
      <c r="A658" s="12">
        <v>44440</v>
      </c>
      <c r="B658" s="13">
        <v>33.6</v>
      </c>
      <c r="C658" s="14">
        <v>36.5</v>
      </c>
      <c r="D658" s="15"/>
      <c r="E658" s="13">
        <v>11.1</v>
      </c>
      <c r="F658" s="16">
        <v>7.7</v>
      </c>
      <c r="G658" s="17"/>
      <c r="H658" s="38">
        <v>36.5</v>
      </c>
      <c r="I658" s="39">
        <v>7.4</v>
      </c>
      <c r="J658" s="41">
        <v>36.5</v>
      </c>
      <c r="K658" s="14">
        <v>7.4</v>
      </c>
    </row>
    <row r="659" ht="17" customHeight="1">
      <c r="A659" s="12">
        <v>44470</v>
      </c>
      <c r="B659" s="13">
        <v>34.8</v>
      </c>
      <c r="C659" s="14">
        <v>37.1</v>
      </c>
      <c r="D659" s="15"/>
      <c r="E659" s="13">
        <v>15.7</v>
      </c>
      <c r="F659" s="16">
        <v>8.199999999999999</v>
      </c>
      <c r="G659" s="17"/>
      <c r="H659" s="38">
        <v>37.7</v>
      </c>
      <c r="I659" s="39">
        <v>6.9</v>
      </c>
      <c r="J659" s="41">
        <v>37.7</v>
      </c>
      <c r="K659" s="14">
        <v>6.9</v>
      </c>
    </row>
    <row r="660" ht="17" customHeight="1">
      <c r="A660" s="12">
        <v>44501</v>
      </c>
      <c r="B660" s="13">
        <v>37.5</v>
      </c>
      <c r="C660" s="14">
        <v>41.7</v>
      </c>
      <c r="D660" s="15"/>
      <c r="E660" s="13">
        <v>17.9</v>
      </c>
      <c r="F660" s="16">
        <v>14.1</v>
      </c>
      <c r="G660" s="17"/>
      <c r="H660" s="38">
        <v>41.7</v>
      </c>
      <c r="I660" s="39">
        <v>14.4</v>
      </c>
      <c r="J660" s="41">
        <v>41.7</v>
      </c>
      <c r="K660" s="14">
        <v>14.4</v>
      </c>
    </row>
    <row r="661" ht="17" customHeight="1">
      <c r="A661" s="12">
        <v>44531</v>
      </c>
      <c r="B661" s="13">
        <v>38.4</v>
      </c>
      <c r="C661" s="14">
        <v>42.1</v>
      </c>
      <c r="D661" s="15"/>
      <c r="E661" s="13">
        <v>18.9</v>
      </c>
      <c r="F661" s="16">
        <v>17.9</v>
      </c>
      <c r="G661" s="17"/>
      <c r="H661" s="38">
        <v>42.2</v>
      </c>
      <c r="I661" s="39">
        <v>18.2</v>
      </c>
      <c r="J661" s="41">
        <v>42.2</v>
      </c>
      <c r="K661" s="14">
        <v>18.2</v>
      </c>
    </row>
    <row r="662" ht="17" customHeight="1">
      <c r="A662" t="s" s="22">
        <v>5</v>
      </c>
      <c r="B662" s="23">
        <f>AVERAGE(B650:B661)</f>
        <v>35.2</v>
      </c>
      <c r="C662" s="23">
        <f>AVERAGE(C650:C661)</f>
        <v>37.2583333333333</v>
      </c>
      <c r="D662" s="24"/>
      <c r="E662" s="23">
        <f>AVERAGE(E650:E661)</f>
        <v>13.9166666666667</v>
      </c>
      <c r="F662" s="25">
        <f>AVERAGE(F650:F661)</f>
        <v>10.6083333333333</v>
      </c>
      <c r="G662" s="17"/>
      <c r="H662" s="42">
        <f>AVERAGE(H650:H661)</f>
        <v>37.475</v>
      </c>
      <c r="I662" s="43">
        <f>AVERAGE(I650:I661)</f>
        <v>10.2916666666667</v>
      </c>
      <c r="J662" s="44">
        <f>AVERAGE(J650:J661)</f>
        <v>37.475</v>
      </c>
      <c r="K662" s="45">
        <f>AVERAGE(K650:K661)</f>
        <v>10.2916666666667</v>
      </c>
    </row>
    <row r="663" ht="17" customHeight="1">
      <c r="A663" s="26"/>
      <c r="B663" s="21"/>
      <c r="C663" s="21"/>
      <c r="D663" s="24"/>
      <c r="E663" s="21"/>
      <c r="F663" s="27"/>
      <c r="G663" s="17"/>
      <c r="H663" s="18"/>
      <c r="I663" s="19"/>
      <c r="J663" s="20"/>
      <c r="K663" s="21"/>
    </row>
    <row r="664" ht="47" customHeight="1">
      <c r="A664" t="s" s="2">
        <v>157</v>
      </c>
      <c r="B664" t="s" s="3">
        <v>1</v>
      </c>
      <c r="C664" t="s" s="4">
        <v>158</v>
      </c>
      <c r="D664" s="28"/>
      <c r="E664" t="s" s="3">
        <v>3</v>
      </c>
      <c r="F664" t="s" s="6">
        <v>159</v>
      </c>
      <c r="G664" s="29"/>
      <c r="H664" s="30"/>
      <c r="I664" s="31"/>
      <c r="J664" s="32"/>
      <c r="K664" s="33"/>
    </row>
    <row r="665" ht="17" customHeight="1">
      <c r="A665" s="12">
        <v>44197</v>
      </c>
      <c r="B665" s="13">
        <v>53.1</v>
      </c>
      <c r="C665" s="14">
        <v>46.3</v>
      </c>
      <c r="D665" s="15"/>
      <c r="E665" s="13">
        <v>15.2</v>
      </c>
      <c r="F665" s="16">
        <v>17.3</v>
      </c>
      <c r="G665" s="17"/>
      <c r="H665" s="18"/>
      <c r="I665" s="19"/>
      <c r="J665" s="20"/>
      <c r="K665" s="21"/>
    </row>
    <row r="666" ht="17" customHeight="1">
      <c r="A666" s="12">
        <v>44228</v>
      </c>
      <c r="B666" s="13">
        <v>46.4</v>
      </c>
      <c r="C666" s="14">
        <v>44.9</v>
      </c>
      <c r="D666" s="15"/>
      <c r="E666" s="13">
        <v>14.4</v>
      </c>
      <c r="F666" s="16">
        <v>15.3</v>
      </c>
      <c r="G666" s="17"/>
      <c r="H666" s="18"/>
      <c r="I666" s="19"/>
      <c r="J666" s="20"/>
      <c r="K666" s="21"/>
    </row>
    <row r="667" ht="17" customHeight="1">
      <c r="A667" s="12">
        <v>44256</v>
      </c>
      <c r="B667" s="13">
        <v>43.6</v>
      </c>
      <c r="C667" s="14">
        <v>42.5</v>
      </c>
      <c r="D667" s="15"/>
      <c r="E667" s="13">
        <v>11.8</v>
      </c>
      <c r="F667" s="16">
        <v>14.8</v>
      </c>
      <c r="G667" s="17"/>
      <c r="H667" s="18"/>
      <c r="I667" s="19"/>
      <c r="J667" s="20"/>
      <c r="K667" s="21"/>
    </row>
    <row r="668" ht="17" customHeight="1">
      <c r="A668" s="12">
        <v>44287</v>
      </c>
      <c r="B668" s="13">
        <v>42.2</v>
      </c>
      <c r="C668" s="14">
        <v>39.9</v>
      </c>
      <c r="D668" s="15"/>
      <c r="E668" s="13">
        <v>8.9</v>
      </c>
      <c r="F668" s="16">
        <v>8.9</v>
      </c>
      <c r="G668" s="17"/>
      <c r="H668" s="18"/>
      <c r="I668" s="19"/>
      <c r="J668" s="20"/>
      <c r="K668" s="21"/>
    </row>
    <row r="669" ht="17" customHeight="1">
      <c r="A669" s="12">
        <v>44317</v>
      </c>
      <c r="B669" s="13">
        <v>36.9</v>
      </c>
      <c r="C669" s="14">
        <v>38.7</v>
      </c>
      <c r="D669" s="15"/>
      <c r="E669" s="13">
        <v>5.2</v>
      </c>
      <c r="F669" s="16">
        <v>4.8</v>
      </c>
      <c r="G669" s="17"/>
      <c r="H669" s="18"/>
      <c r="I669" s="19"/>
      <c r="J669" s="20"/>
      <c r="K669" s="21"/>
    </row>
    <row r="670" ht="17" customHeight="1">
      <c r="A670" s="12">
        <v>44348</v>
      </c>
      <c r="B670" s="13">
        <v>37.3</v>
      </c>
      <c r="C670" s="14">
        <v>34.9</v>
      </c>
      <c r="D670" s="15"/>
      <c r="E670" s="13">
        <v>0</v>
      </c>
      <c r="F670" s="16">
        <v>2</v>
      </c>
      <c r="G670" s="17"/>
      <c r="H670" s="18"/>
      <c r="I670" s="19"/>
      <c r="J670" s="20"/>
      <c r="K670" s="21"/>
    </row>
    <row r="671" ht="17" customHeight="1">
      <c r="A671" s="12">
        <v>44378</v>
      </c>
      <c r="B671" s="13">
        <v>35.6</v>
      </c>
      <c r="C671" s="14">
        <v>34.8</v>
      </c>
      <c r="D671" s="15"/>
      <c r="E671" s="13">
        <v>1.2</v>
      </c>
      <c r="F671" s="16">
        <v>1.8</v>
      </c>
      <c r="G671" s="17"/>
      <c r="H671" s="18"/>
      <c r="I671" s="19"/>
      <c r="J671" s="20"/>
      <c r="K671" s="21"/>
    </row>
    <row r="672" ht="17" customHeight="1">
      <c r="A672" s="12">
        <v>44409</v>
      </c>
      <c r="B672" s="13">
        <v>39.2</v>
      </c>
      <c r="C672" s="14">
        <v>37.1</v>
      </c>
      <c r="D672" s="15"/>
      <c r="E672" s="13">
        <v>1.4</v>
      </c>
      <c r="F672" s="16">
        <v>3.3</v>
      </c>
      <c r="G672" s="17"/>
      <c r="H672" s="18"/>
      <c r="I672" s="19"/>
      <c r="J672" s="20"/>
      <c r="K672" s="21"/>
    </row>
    <row r="673" ht="17" customHeight="1">
      <c r="A673" s="12">
        <v>44440</v>
      </c>
      <c r="B673" s="13">
        <v>41.1</v>
      </c>
      <c r="C673" s="14">
        <v>41.3</v>
      </c>
      <c r="D673" s="15"/>
      <c r="E673" s="13">
        <v>4.7</v>
      </c>
      <c r="F673" s="16">
        <v>4.2</v>
      </c>
      <c r="G673" s="17"/>
      <c r="H673" s="18"/>
      <c r="I673" s="19"/>
      <c r="J673" s="20"/>
      <c r="K673" s="21"/>
    </row>
    <row r="674" ht="17" customHeight="1">
      <c r="A674" s="12">
        <v>44470</v>
      </c>
      <c r="B674" s="13">
        <v>44.4</v>
      </c>
      <c r="C674" s="14">
        <v>43.5</v>
      </c>
      <c r="D674" s="15"/>
      <c r="E674" s="13">
        <v>9.9</v>
      </c>
      <c r="F674" s="16">
        <v>9</v>
      </c>
      <c r="G674" s="17"/>
      <c r="H674" s="18"/>
      <c r="I674" s="19"/>
      <c r="J674" s="20"/>
      <c r="K674" s="21"/>
    </row>
    <row r="675" ht="17" customHeight="1">
      <c r="A675" s="12">
        <v>44501</v>
      </c>
      <c r="B675" s="13">
        <v>48.1</v>
      </c>
      <c r="C675" s="14">
        <v>45.1</v>
      </c>
      <c r="D675" s="15"/>
      <c r="E675" s="13">
        <v>12.2</v>
      </c>
      <c r="F675" s="16">
        <v>12.3</v>
      </c>
      <c r="G675" s="17"/>
      <c r="H675" s="18"/>
      <c r="I675" s="19"/>
      <c r="J675" s="20"/>
      <c r="K675" s="21"/>
    </row>
    <row r="676" ht="17" customHeight="1">
      <c r="A676" s="12">
        <v>44531</v>
      </c>
      <c r="B676" s="13">
        <v>51.9</v>
      </c>
      <c r="C676" s="14">
        <v>46.9</v>
      </c>
      <c r="D676" s="15"/>
      <c r="E676" s="13">
        <v>10</v>
      </c>
      <c r="F676" s="16">
        <v>16.7</v>
      </c>
      <c r="G676" s="17"/>
      <c r="H676" s="18"/>
      <c r="I676" s="19"/>
      <c r="J676" s="20"/>
      <c r="K676" s="21"/>
    </row>
    <row r="677" ht="17" customHeight="1">
      <c r="A677" t="s" s="22">
        <v>5</v>
      </c>
      <c r="B677" s="23">
        <f>AVERAGE(B665:B676)</f>
        <v>43.3166666666667</v>
      </c>
      <c r="C677" s="23">
        <f>AVERAGE(C665:C676)</f>
        <v>41.325</v>
      </c>
      <c r="D677" s="24"/>
      <c r="E677" s="23">
        <f>AVERAGE(E665:E676)</f>
        <v>7.90833333333333</v>
      </c>
      <c r="F677" s="25">
        <f>AVERAGE(F665:F676)</f>
        <v>9.199999999999999</v>
      </c>
      <c r="G677" s="17"/>
      <c r="H677" s="18"/>
      <c r="I677" s="19"/>
      <c r="J677" s="20"/>
      <c r="K677" s="21"/>
    </row>
    <row r="678" ht="17" customHeight="1">
      <c r="A678" s="26"/>
      <c r="B678" s="21"/>
      <c r="C678" s="21"/>
      <c r="D678" s="24"/>
      <c r="E678" s="21"/>
      <c r="F678" s="27"/>
      <c r="G678" s="17"/>
      <c r="H678" s="18"/>
      <c r="I678" s="19"/>
      <c r="J678" s="20"/>
      <c r="K678" s="21"/>
    </row>
    <row r="679" ht="47" customHeight="1">
      <c r="A679" t="s" s="2">
        <v>160</v>
      </c>
      <c r="B679" t="s" s="3">
        <v>1</v>
      </c>
      <c r="C679" t="s" s="4">
        <v>161</v>
      </c>
      <c r="D679" s="28"/>
      <c r="E679" t="s" s="3">
        <v>3</v>
      </c>
      <c r="F679" t="s" s="6">
        <v>162</v>
      </c>
      <c r="G679" s="29"/>
      <c r="H679" t="s" s="34">
        <v>12</v>
      </c>
      <c r="I679" t="s" s="35">
        <v>13</v>
      </c>
      <c r="J679" t="s" s="36">
        <v>135</v>
      </c>
      <c r="K679" t="s" s="37">
        <v>136</v>
      </c>
    </row>
    <row r="680" ht="17" customHeight="1">
      <c r="A680" s="12">
        <v>44197</v>
      </c>
      <c r="B680" s="13">
        <v>37.7</v>
      </c>
      <c r="C680" s="14">
        <v>37.6</v>
      </c>
      <c r="D680" s="15"/>
      <c r="E680" s="13">
        <v>15.6</v>
      </c>
      <c r="F680" s="16">
        <v>18.4</v>
      </c>
      <c r="G680" s="47"/>
      <c r="H680" s="38">
        <v>37.6</v>
      </c>
      <c r="I680" s="39">
        <v>17.3</v>
      </c>
      <c r="J680" s="41">
        <v>37.6</v>
      </c>
      <c r="K680" s="14">
        <v>18.3</v>
      </c>
    </row>
    <row r="681" ht="17" customHeight="1">
      <c r="A681" s="12">
        <v>44228</v>
      </c>
      <c r="B681" s="13">
        <v>37.3</v>
      </c>
      <c r="C681" s="14">
        <v>38.7</v>
      </c>
      <c r="D681" s="15"/>
      <c r="E681" s="13">
        <v>15.7</v>
      </c>
      <c r="F681" s="16">
        <v>17.8</v>
      </c>
      <c r="G681" s="47"/>
      <c r="H681" s="38">
        <v>38.5</v>
      </c>
      <c r="I681" s="39">
        <v>16.9</v>
      </c>
      <c r="J681" s="41">
        <v>38.5</v>
      </c>
      <c r="K681" s="14">
        <v>17.6</v>
      </c>
    </row>
    <row r="682" ht="17" customHeight="1">
      <c r="A682" s="12">
        <v>44256</v>
      </c>
      <c r="B682" s="13">
        <v>36.7</v>
      </c>
      <c r="C682" s="14">
        <v>34.7</v>
      </c>
      <c r="D682" s="15"/>
      <c r="E682" s="13">
        <v>13.3</v>
      </c>
      <c r="F682" s="16">
        <v>13.1</v>
      </c>
      <c r="G682" s="47"/>
      <c r="H682" s="38">
        <v>34.5</v>
      </c>
      <c r="I682" s="39">
        <v>12.8</v>
      </c>
      <c r="J682" s="41">
        <v>34.5</v>
      </c>
      <c r="K682" s="14">
        <v>12.8</v>
      </c>
    </row>
    <row r="683" ht="17" customHeight="1">
      <c r="A683" s="12">
        <v>44287</v>
      </c>
      <c r="B683" s="13">
        <v>34.4</v>
      </c>
      <c r="C683" s="14">
        <v>33.8</v>
      </c>
      <c r="D683" s="15"/>
      <c r="E683" s="13">
        <v>9.6</v>
      </c>
      <c r="F683" s="16">
        <v>11.2</v>
      </c>
      <c r="G683" s="47"/>
      <c r="H683" s="38">
        <v>33.7</v>
      </c>
      <c r="I683" s="39">
        <v>7.2</v>
      </c>
      <c r="J683" s="41">
        <v>33.7</v>
      </c>
      <c r="K683" s="14">
        <v>11.2</v>
      </c>
    </row>
    <row r="684" ht="17" customHeight="1">
      <c r="A684" s="12">
        <v>44317</v>
      </c>
      <c r="B684" s="13">
        <v>31.6</v>
      </c>
      <c r="C684" s="14">
        <v>30.3</v>
      </c>
      <c r="D684" s="15"/>
      <c r="E684" s="13">
        <v>5.3</v>
      </c>
      <c r="F684" s="16">
        <v>7.1</v>
      </c>
      <c r="G684" s="47"/>
      <c r="H684" s="38">
        <v>30.9</v>
      </c>
      <c r="I684" s="39">
        <v>4</v>
      </c>
      <c r="J684" s="41">
        <v>30.3</v>
      </c>
      <c r="K684" s="14">
        <v>6.7</v>
      </c>
    </row>
    <row r="685" ht="17" customHeight="1">
      <c r="A685" s="12">
        <v>44348</v>
      </c>
      <c r="B685" s="13">
        <v>29.9</v>
      </c>
      <c r="C685" s="14">
        <v>30.5</v>
      </c>
      <c r="D685" s="15"/>
      <c r="E685" s="13">
        <v>2.8</v>
      </c>
      <c r="F685" s="16">
        <v>4.6</v>
      </c>
      <c r="G685" s="47"/>
      <c r="H685" s="38">
        <v>30.5</v>
      </c>
      <c r="I685" s="39">
        <v>0.7</v>
      </c>
      <c r="J685" s="41">
        <v>30.5</v>
      </c>
      <c r="K685" s="14">
        <v>4</v>
      </c>
    </row>
    <row r="686" ht="17" customHeight="1">
      <c r="A686" s="12">
        <v>44378</v>
      </c>
      <c r="B686" s="13">
        <v>30</v>
      </c>
      <c r="C686" s="14">
        <v>29.7</v>
      </c>
      <c r="D686" s="15"/>
      <c r="E686" s="13">
        <v>1.7</v>
      </c>
      <c r="F686" s="16">
        <v>3.8</v>
      </c>
      <c r="G686" s="47"/>
      <c r="H686" s="38">
        <v>29.5</v>
      </c>
      <c r="I686" s="39">
        <v>1.7</v>
      </c>
      <c r="J686" s="41">
        <v>29.5</v>
      </c>
      <c r="K686" s="14">
        <v>3.4</v>
      </c>
    </row>
    <row r="687" ht="17" customHeight="1">
      <c r="A687" s="12">
        <v>44409</v>
      </c>
      <c r="B687" s="13">
        <v>30.1</v>
      </c>
      <c r="C687" s="14">
        <v>30.6</v>
      </c>
      <c r="D687" s="15"/>
      <c r="E687" s="13">
        <v>2.3</v>
      </c>
      <c r="F687" s="16">
        <v>5</v>
      </c>
      <c r="G687" s="47"/>
      <c r="H687" s="38">
        <v>30.6</v>
      </c>
      <c r="I687" s="39">
        <v>2.3</v>
      </c>
      <c r="J687" s="41">
        <v>30.6</v>
      </c>
      <c r="K687" s="14">
        <v>4.6</v>
      </c>
    </row>
    <row r="688" ht="17" customHeight="1">
      <c r="A688" s="12">
        <v>44440</v>
      </c>
      <c r="B688" s="13">
        <v>33.3</v>
      </c>
      <c r="C688" s="14">
        <v>32.9</v>
      </c>
      <c r="D688" s="15"/>
      <c r="E688" s="13">
        <v>4.2</v>
      </c>
      <c r="F688" s="16">
        <v>7.9</v>
      </c>
      <c r="G688" s="47"/>
      <c r="H688" s="38">
        <v>32.9</v>
      </c>
      <c r="I688" s="39">
        <v>5.8</v>
      </c>
      <c r="J688" s="41">
        <v>32.9</v>
      </c>
      <c r="K688" s="14">
        <v>7.3</v>
      </c>
    </row>
    <row r="689" ht="17" customHeight="1">
      <c r="A689" s="12">
        <v>44470</v>
      </c>
      <c r="B689" s="13">
        <v>36.1</v>
      </c>
      <c r="C689" s="14">
        <v>35.4</v>
      </c>
      <c r="D689" s="15"/>
      <c r="E689" s="13">
        <v>6.7</v>
      </c>
      <c r="F689" s="16">
        <v>11</v>
      </c>
      <c r="G689" s="47"/>
      <c r="H689" s="38">
        <v>36.3</v>
      </c>
      <c r="I689" s="39">
        <v>10.1</v>
      </c>
      <c r="J689" s="41">
        <v>35.4</v>
      </c>
      <c r="K689" s="14">
        <v>10.6</v>
      </c>
    </row>
    <row r="690" ht="17" customHeight="1">
      <c r="A690" s="12">
        <v>44501</v>
      </c>
      <c r="B690" s="13">
        <v>36.4</v>
      </c>
      <c r="C690" s="14">
        <v>38.2</v>
      </c>
      <c r="D690" s="15"/>
      <c r="E690" s="13">
        <v>8.1</v>
      </c>
      <c r="F690" s="16">
        <v>14.9</v>
      </c>
      <c r="G690" s="47"/>
      <c r="H690" s="38">
        <v>38.2</v>
      </c>
      <c r="I690" s="39">
        <v>11.3</v>
      </c>
      <c r="J690" s="41">
        <v>38.2</v>
      </c>
      <c r="K690" s="14">
        <v>14.6</v>
      </c>
    </row>
    <row r="691" ht="17" customHeight="1">
      <c r="A691" s="12">
        <v>44531</v>
      </c>
      <c r="B691" s="13">
        <v>37.7</v>
      </c>
      <c r="C691" s="14">
        <v>39.4</v>
      </c>
      <c r="D691" s="15"/>
      <c r="E691" s="13">
        <v>15.6</v>
      </c>
      <c r="F691" s="16">
        <v>15.3</v>
      </c>
      <c r="G691" s="47"/>
      <c r="H691" s="38">
        <v>39</v>
      </c>
      <c r="I691" s="39">
        <v>15</v>
      </c>
      <c r="J691" s="41">
        <v>39</v>
      </c>
      <c r="K691" s="14">
        <v>15</v>
      </c>
    </row>
    <row r="692" ht="17" customHeight="1">
      <c r="A692" t="s" s="22">
        <v>5</v>
      </c>
      <c r="B692" s="23">
        <f>AVERAGE(B680:B691)</f>
        <v>34.2666666666667</v>
      </c>
      <c r="C692" s="23">
        <f>AVERAGE(C680:C691)</f>
        <v>34.3166666666667</v>
      </c>
      <c r="D692" s="24"/>
      <c r="E692" s="23">
        <f>AVERAGE(E680:E691)</f>
        <v>8.40833333333333</v>
      </c>
      <c r="F692" s="25">
        <f>AVERAGE(F680:F691)</f>
        <v>10.8416666666667</v>
      </c>
      <c r="G692" s="17"/>
      <c r="H692" s="42">
        <f>AVERAGE(H680:H691)</f>
        <v>34.35</v>
      </c>
      <c r="I692" s="43">
        <f>AVERAGE(I680:I691)</f>
        <v>8.758333333333329</v>
      </c>
      <c r="J692" s="44">
        <f>AVERAGE(J680:J691)</f>
        <v>34.225</v>
      </c>
      <c r="K692" s="45">
        <f>AVERAGE(K680:K691)</f>
        <v>10.5083333333333</v>
      </c>
    </row>
    <row r="693" ht="17" customHeight="1">
      <c r="A693" s="26"/>
      <c r="B693" s="21"/>
      <c r="C693" s="21"/>
      <c r="D693" s="24"/>
      <c r="E693" s="21"/>
      <c r="F693" s="27"/>
      <c r="G693" s="17"/>
      <c r="H693" s="18"/>
      <c r="I693" s="19"/>
      <c r="J693" s="20"/>
      <c r="K693" s="21"/>
    </row>
    <row r="694" ht="47" customHeight="1">
      <c r="A694" t="s" s="2">
        <v>163</v>
      </c>
      <c r="B694" t="s" s="3">
        <v>1</v>
      </c>
      <c r="C694" t="s" s="4">
        <v>164</v>
      </c>
      <c r="D694" s="28"/>
      <c r="E694" t="s" s="3">
        <v>3</v>
      </c>
      <c r="F694" t="s" s="6">
        <v>165</v>
      </c>
      <c r="G694" s="29"/>
      <c r="H694" t="s" s="34">
        <v>12</v>
      </c>
      <c r="I694" t="s" s="35">
        <v>13</v>
      </c>
      <c r="J694" t="s" s="36">
        <v>166</v>
      </c>
      <c r="K694" t="s" s="37">
        <v>167</v>
      </c>
    </row>
    <row r="695" ht="17" customHeight="1">
      <c r="A695" s="12">
        <v>44197</v>
      </c>
      <c r="B695" s="13">
        <v>47.9</v>
      </c>
      <c r="C695" s="14">
        <v>47.3</v>
      </c>
      <c r="D695" s="15"/>
      <c r="E695" s="13">
        <v>6.6</v>
      </c>
      <c r="F695" s="16">
        <v>13.4</v>
      </c>
      <c r="G695" s="47"/>
      <c r="H695" s="38">
        <v>48.2</v>
      </c>
      <c r="I695" s="39">
        <v>11.2</v>
      </c>
      <c r="J695" s="41">
        <v>47.6</v>
      </c>
      <c r="K695" s="14">
        <v>12.8</v>
      </c>
    </row>
    <row r="696" ht="17" customHeight="1">
      <c r="A696" s="12">
        <v>44228</v>
      </c>
      <c r="B696" s="13">
        <v>45.2</v>
      </c>
      <c r="C696" s="14">
        <v>45.5</v>
      </c>
      <c r="D696" s="15"/>
      <c r="E696" s="13">
        <v>12.8</v>
      </c>
      <c r="F696" s="16">
        <v>14.5</v>
      </c>
      <c r="G696" s="47"/>
      <c r="H696" s="38">
        <v>46.3</v>
      </c>
      <c r="I696" s="39">
        <v>13.2</v>
      </c>
      <c r="J696" s="41">
        <v>45.5</v>
      </c>
      <c r="K696" s="14">
        <v>14.6</v>
      </c>
    </row>
    <row r="697" ht="17" customHeight="1">
      <c r="A697" s="12">
        <v>44256</v>
      </c>
      <c r="B697" s="13">
        <v>45</v>
      </c>
      <c r="C697" s="14">
        <v>43.6</v>
      </c>
      <c r="D697" s="15"/>
      <c r="E697" s="13">
        <v>9</v>
      </c>
      <c r="F697" s="16">
        <v>8.699999999999999</v>
      </c>
      <c r="G697" s="47"/>
      <c r="H697" s="38">
        <v>44.3</v>
      </c>
      <c r="I697" s="39">
        <v>7.4</v>
      </c>
      <c r="J697" s="41">
        <v>44.3</v>
      </c>
      <c r="K697" s="14">
        <v>8.1</v>
      </c>
    </row>
    <row r="698" ht="17" customHeight="1">
      <c r="A698" s="12">
        <v>44287</v>
      </c>
      <c r="B698" s="13">
        <v>39.4</v>
      </c>
      <c r="C698" s="14">
        <v>39.6</v>
      </c>
      <c r="D698" s="15"/>
      <c r="E698" s="13">
        <v>3.4</v>
      </c>
      <c r="F698" s="16">
        <v>2.9</v>
      </c>
      <c r="G698" s="47"/>
      <c r="H698" s="38">
        <v>40</v>
      </c>
      <c r="I698" s="39">
        <v>2.6</v>
      </c>
      <c r="J698" s="41">
        <v>39.6</v>
      </c>
      <c r="K698" s="14">
        <v>3.4</v>
      </c>
    </row>
    <row r="699" ht="17" customHeight="1">
      <c r="A699" s="12">
        <v>44317</v>
      </c>
      <c r="B699" s="13">
        <v>36</v>
      </c>
      <c r="C699" s="14">
        <v>36.5</v>
      </c>
      <c r="D699" s="15"/>
      <c r="E699" s="13">
        <v>1.7</v>
      </c>
      <c r="F699" s="16">
        <v>0.5</v>
      </c>
      <c r="G699" s="47"/>
      <c r="H699" s="38">
        <v>36.5</v>
      </c>
      <c r="I699" s="39">
        <v>1.3</v>
      </c>
      <c r="J699" s="41">
        <v>36.5</v>
      </c>
      <c r="K699" s="14">
        <v>1.3</v>
      </c>
    </row>
    <row r="700" ht="17" customHeight="1">
      <c r="A700" s="12">
        <v>44348</v>
      </c>
      <c r="B700" s="13">
        <v>33.3</v>
      </c>
      <c r="C700" s="14">
        <v>34.3</v>
      </c>
      <c r="D700" s="15"/>
      <c r="E700" s="13">
        <v>-2.9</v>
      </c>
      <c r="F700" s="16">
        <v>-1.5</v>
      </c>
      <c r="G700" s="47"/>
      <c r="H700" s="38">
        <v>34.5</v>
      </c>
      <c r="I700" s="39">
        <v>-5</v>
      </c>
      <c r="J700" s="41">
        <v>34.3</v>
      </c>
      <c r="K700" s="14">
        <v>-3</v>
      </c>
    </row>
    <row r="701" ht="17" customHeight="1">
      <c r="A701" s="12">
        <v>44378</v>
      </c>
      <c r="B701" s="13">
        <v>33.3</v>
      </c>
      <c r="C701" s="14">
        <v>34</v>
      </c>
      <c r="D701" s="15"/>
      <c r="E701" s="13">
        <v>-2.9</v>
      </c>
      <c r="F701" s="16">
        <v>-2.9</v>
      </c>
      <c r="G701" s="47"/>
      <c r="H701" s="38">
        <v>34</v>
      </c>
      <c r="I701" s="39">
        <v>-4.3</v>
      </c>
      <c r="J701" s="41">
        <v>34</v>
      </c>
      <c r="K701" s="14">
        <v>-4.2</v>
      </c>
    </row>
    <row r="702" ht="17" customHeight="1">
      <c r="A702" s="12">
        <v>44409</v>
      </c>
      <c r="B702" s="13">
        <v>36</v>
      </c>
      <c r="C702" s="14">
        <v>37.5</v>
      </c>
      <c r="D702" s="15"/>
      <c r="E702" s="13">
        <v>-0.6</v>
      </c>
      <c r="F702" s="16">
        <v>-0.9</v>
      </c>
      <c r="G702" s="47"/>
      <c r="H702" s="38">
        <v>37.5</v>
      </c>
      <c r="I702" s="39">
        <v>-4.2</v>
      </c>
      <c r="J702" s="41">
        <v>37.5</v>
      </c>
      <c r="K702" s="14">
        <v>-1.5</v>
      </c>
    </row>
    <row r="703" ht="17" customHeight="1">
      <c r="A703" s="12">
        <v>44440</v>
      </c>
      <c r="B703" s="13">
        <v>40.1</v>
      </c>
      <c r="C703" s="14">
        <v>41.5</v>
      </c>
      <c r="D703" s="15"/>
      <c r="E703" s="13">
        <v>-0.6</v>
      </c>
      <c r="F703" s="16">
        <v>2</v>
      </c>
      <c r="G703" s="47"/>
      <c r="H703" s="38">
        <v>41.5</v>
      </c>
      <c r="I703" s="39">
        <v>1.3</v>
      </c>
      <c r="J703" s="41">
        <v>41.5</v>
      </c>
      <c r="K703" s="14">
        <v>1.3</v>
      </c>
    </row>
    <row r="704" ht="17" customHeight="1">
      <c r="A704" s="12">
        <v>44470</v>
      </c>
      <c r="B704" s="13">
        <v>42.9</v>
      </c>
      <c r="C704" s="14">
        <v>43.9</v>
      </c>
      <c r="D704" s="15"/>
      <c r="E704" s="13">
        <v>3.9</v>
      </c>
      <c r="F704" s="16">
        <v>4.2</v>
      </c>
      <c r="G704" s="47"/>
      <c r="H704" s="38">
        <v>43.9</v>
      </c>
      <c r="I704" s="39">
        <v>2.7</v>
      </c>
      <c r="J704" s="41">
        <v>43.9</v>
      </c>
      <c r="K704" s="14">
        <v>2.7</v>
      </c>
    </row>
    <row r="705" ht="17" customHeight="1">
      <c r="A705" s="12">
        <v>44501</v>
      </c>
      <c r="B705" s="13">
        <v>45.8</v>
      </c>
      <c r="C705" s="14">
        <v>45.8</v>
      </c>
      <c r="D705" s="15"/>
      <c r="E705" s="13">
        <v>5</v>
      </c>
      <c r="F705" s="16">
        <v>9.300000000000001</v>
      </c>
      <c r="G705" s="47"/>
      <c r="H705" s="38">
        <v>46.3</v>
      </c>
      <c r="I705" s="39">
        <v>7.3</v>
      </c>
      <c r="J705" s="41">
        <v>45.8</v>
      </c>
      <c r="K705" s="14">
        <v>8.4</v>
      </c>
    </row>
    <row r="706" ht="17" customHeight="1">
      <c r="A706" s="12">
        <v>44531</v>
      </c>
      <c r="B706" s="13">
        <v>46.4</v>
      </c>
      <c r="C706" s="14">
        <v>46.6</v>
      </c>
      <c r="D706" s="15"/>
      <c r="E706" s="13">
        <v>6.6</v>
      </c>
      <c r="F706" s="16">
        <v>11.8</v>
      </c>
      <c r="G706" s="47"/>
      <c r="H706" s="38">
        <v>46.6</v>
      </c>
      <c r="I706" s="39">
        <v>7.3</v>
      </c>
      <c r="J706" s="41">
        <v>46.6</v>
      </c>
      <c r="K706" s="14">
        <v>10.9</v>
      </c>
    </row>
    <row r="707" ht="17" customHeight="1">
      <c r="A707" t="s" s="22">
        <v>5</v>
      </c>
      <c r="B707" s="23">
        <f>AVERAGE(B695:B706)</f>
        <v>40.9416666666667</v>
      </c>
      <c r="C707" s="23">
        <f>AVERAGE(C695:C706)</f>
        <v>41.3416666666667</v>
      </c>
      <c r="D707" s="24"/>
      <c r="E707" s="23">
        <f>AVERAGE(E695:E706)</f>
        <v>3.5</v>
      </c>
      <c r="F707" s="25">
        <f>AVERAGE(F695:F706)</f>
        <v>5.16666666666667</v>
      </c>
      <c r="G707" s="17"/>
      <c r="H707" s="42">
        <f>AVERAGE(H695:H706)</f>
        <v>41.6333333333333</v>
      </c>
      <c r="I707" s="43">
        <f>AVERAGE(I695:I706)</f>
        <v>3.4</v>
      </c>
      <c r="J707" s="44">
        <f>AVERAGE(J695:J706)</f>
        <v>41.425</v>
      </c>
      <c r="K707" s="45">
        <f>AVERAGE(K695:K706)</f>
        <v>4.56666666666667</v>
      </c>
    </row>
    <row r="708" ht="17" customHeight="1">
      <c r="A708" s="26"/>
      <c r="B708" s="21"/>
      <c r="C708" s="21"/>
      <c r="D708" s="24"/>
      <c r="E708" s="21"/>
      <c r="F708" s="27"/>
      <c r="G708" s="17"/>
      <c r="H708" s="18"/>
      <c r="I708" s="19"/>
      <c r="J708" s="20"/>
      <c r="K708" s="21"/>
    </row>
    <row r="709" ht="47" customHeight="1">
      <c r="A709" t="s" s="2">
        <v>168</v>
      </c>
      <c r="B709" t="s" s="3">
        <v>1</v>
      </c>
      <c r="C709" t="s" s="4">
        <v>169</v>
      </c>
      <c r="D709" s="28"/>
      <c r="E709" t="s" s="3">
        <v>3</v>
      </c>
      <c r="F709" t="s" s="6">
        <v>170</v>
      </c>
      <c r="G709" s="29"/>
      <c r="H709" t="s" s="34">
        <v>171</v>
      </c>
      <c r="I709" t="s" s="35">
        <v>172</v>
      </c>
      <c r="J709" t="s" s="36">
        <v>171</v>
      </c>
      <c r="K709" t="s" s="37">
        <v>172</v>
      </c>
    </row>
    <row r="710" ht="17" customHeight="1">
      <c r="A710" s="12">
        <v>44197</v>
      </c>
      <c r="B710" s="13">
        <v>41.6</v>
      </c>
      <c r="C710" s="14">
        <v>42.5</v>
      </c>
      <c r="D710" s="15"/>
      <c r="E710" s="13">
        <v>15.6</v>
      </c>
      <c r="F710" s="16">
        <v>16.3</v>
      </c>
      <c r="G710" s="47"/>
      <c r="H710" s="38">
        <v>43.2</v>
      </c>
      <c r="I710" s="39">
        <v>15.6</v>
      </c>
      <c r="J710" s="41">
        <v>43.2</v>
      </c>
      <c r="K710" s="14">
        <v>15.6</v>
      </c>
    </row>
    <row r="711" ht="17" customHeight="1">
      <c r="A711" s="12">
        <v>44228</v>
      </c>
      <c r="B711" s="13">
        <v>40.7</v>
      </c>
      <c r="C711" s="14">
        <v>43.3</v>
      </c>
      <c r="D711" s="15"/>
      <c r="E711" s="13">
        <v>16</v>
      </c>
      <c r="F711" s="16">
        <v>16.2</v>
      </c>
      <c r="G711" s="47"/>
      <c r="H711" s="38">
        <v>44.2</v>
      </c>
      <c r="I711" s="39">
        <v>15.9</v>
      </c>
      <c r="J711" s="41">
        <v>44.2</v>
      </c>
      <c r="K711" s="14">
        <v>15.9</v>
      </c>
    </row>
    <row r="712" ht="17" customHeight="1">
      <c r="A712" s="12">
        <v>44256</v>
      </c>
      <c r="B712" s="13">
        <v>40.4</v>
      </c>
      <c r="C712" s="14">
        <v>42.1</v>
      </c>
      <c r="D712" s="15"/>
      <c r="E712" s="13">
        <v>10.2</v>
      </c>
      <c r="F712" s="16">
        <v>11</v>
      </c>
      <c r="G712" s="47"/>
      <c r="H712" s="38">
        <v>42.9</v>
      </c>
      <c r="I712" s="39">
        <v>10.3</v>
      </c>
      <c r="J712" s="41">
        <v>42.9</v>
      </c>
      <c r="K712" s="14">
        <v>10.3</v>
      </c>
    </row>
    <row r="713" ht="17" customHeight="1">
      <c r="A713" s="12">
        <v>44287</v>
      </c>
      <c r="B713" s="13">
        <v>36.7</v>
      </c>
      <c r="C713" s="14">
        <v>35.4</v>
      </c>
      <c r="D713" s="15"/>
      <c r="E713" s="13">
        <v>6.3</v>
      </c>
      <c r="F713" s="16">
        <v>4.7</v>
      </c>
      <c r="G713" s="47"/>
      <c r="H713" s="38">
        <v>35.9</v>
      </c>
      <c r="I713" s="39">
        <v>3.1</v>
      </c>
      <c r="J713" s="41">
        <v>35.9</v>
      </c>
      <c r="K713" s="14">
        <v>3.1</v>
      </c>
    </row>
    <row r="714" ht="17" customHeight="1">
      <c r="A714" s="12">
        <v>44317</v>
      </c>
      <c r="B714" s="13">
        <v>34.6</v>
      </c>
      <c r="C714" s="14">
        <v>34.4</v>
      </c>
      <c r="D714" s="15"/>
      <c r="E714" s="13">
        <v>4.3</v>
      </c>
      <c r="F714" s="16">
        <v>2.9</v>
      </c>
      <c r="G714" s="47"/>
      <c r="H714" s="38">
        <v>34.4</v>
      </c>
      <c r="I714" s="39">
        <v>1.4</v>
      </c>
      <c r="J714" s="41">
        <v>34.4</v>
      </c>
      <c r="K714" s="14">
        <v>1.4</v>
      </c>
    </row>
    <row r="715" ht="17" customHeight="1">
      <c r="A715" s="12">
        <v>44348</v>
      </c>
      <c r="B715" s="13">
        <v>31.2</v>
      </c>
      <c r="C715" s="14">
        <v>32.3</v>
      </c>
      <c r="D715" s="15"/>
      <c r="E715" s="13">
        <v>0.4</v>
      </c>
      <c r="F715" s="16">
        <v>-1</v>
      </c>
      <c r="G715" s="47"/>
      <c r="H715" s="38">
        <v>32.7</v>
      </c>
      <c r="I715" s="39">
        <v>-1.7</v>
      </c>
      <c r="J715" s="41">
        <v>32.7</v>
      </c>
      <c r="K715" s="14">
        <v>-1.7</v>
      </c>
    </row>
    <row r="716" ht="17" customHeight="1">
      <c r="A716" s="12">
        <v>44378</v>
      </c>
      <c r="B716" s="13">
        <v>31.6</v>
      </c>
      <c r="C716" s="14">
        <v>30.6</v>
      </c>
      <c r="D716" s="15"/>
      <c r="E716" s="13">
        <v>1.4</v>
      </c>
      <c r="F716" s="16">
        <v>-0.9</v>
      </c>
      <c r="G716" s="47"/>
      <c r="H716" s="38">
        <v>30.9</v>
      </c>
      <c r="I716" s="39">
        <v>-2.1</v>
      </c>
      <c r="J716" s="41">
        <v>30.9</v>
      </c>
      <c r="K716" s="14">
        <v>-2.1</v>
      </c>
    </row>
    <row r="717" ht="17" customHeight="1">
      <c r="A717" s="12">
        <v>44409</v>
      </c>
      <c r="B717" s="13">
        <v>35.5</v>
      </c>
      <c r="C717" s="14">
        <v>35.1</v>
      </c>
      <c r="D717" s="15"/>
      <c r="E717" s="13">
        <v>2.4</v>
      </c>
      <c r="F717" s="16">
        <v>-0.3</v>
      </c>
      <c r="G717" s="47"/>
      <c r="H717" s="38">
        <v>35.1</v>
      </c>
      <c r="I717" s="39">
        <v>-2</v>
      </c>
      <c r="J717" s="41">
        <v>35.1</v>
      </c>
      <c r="K717" s="14">
        <v>-2</v>
      </c>
    </row>
    <row r="718" ht="17" customHeight="1">
      <c r="A718" s="12">
        <v>44440</v>
      </c>
      <c r="B718" s="13">
        <v>37.9</v>
      </c>
      <c r="C718" s="14">
        <v>37.2</v>
      </c>
      <c r="D718" s="15"/>
      <c r="E718" s="13">
        <v>4.3</v>
      </c>
      <c r="F718" s="16">
        <v>3.4</v>
      </c>
      <c r="G718" s="47"/>
      <c r="H718" s="38">
        <v>37.9</v>
      </c>
      <c r="I718" s="39">
        <v>1.4</v>
      </c>
      <c r="J718" s="41">
        <v>37.9</v>
      </c>
      <c r="K718" s="14">
        <v>1.4</v>
      </c>
    </row>
    <row r="719" ht="17" customHeight="1">
      <c r="A719" s="12">
        <v>44470</v>
      </c>
      <c r="B719" s="13">
        <v>39.3</v>
      </c>
      <c r="C719" s="14">
        <v>41.1</v>
      </c>
      <c r="D719" s="15"/>
      <c r="E719" s="13">
        <v>6.1</v>
      </c>
      <c r="F719" s="16">
        <v>7</v>
      </c>
      <c r="G719" s="47"/>
      <c r="H719" s="38">
        <v>41.2</v>
      </c>
      <c r="I719" s="39">
        <v>6.2</v>
      </c>
      <c r="J719" s="41">
        <v>41.2</v>
      </c>
      <c r="K719" s="14">
        <v>6.2</v>
      </c>
    </row>
    <row r="720" ht="17" customHeight="1">
      <c r="A720" s="12">
        <v>44501</v>
      </c>
      <c r="B720" s="13">
        <v>42.2</v>
      </c>
      <c r="C720" s="14">
        <v>45.3</v>
      </c>
      <c r="D720" s="15"/>
      <c r="E720" s="13">
        <v>12.2</v>
      </c>
      <c r="F720" s="16">
        <v>9.4</v>
      </c>
      <c r="G720" s="47"/>
      <c r="H720" s="38">
        <v>45.9</v>
      </c>
      <c r="I720" s="39">
        <v>8.6</v>
      </c>
      <c r="J720" s="41">
        <v>45.9</v>
      </c>
      <c r="K720" s="14">
        <v>8.6</v>
      </c>
    </row>
    <row r="721" ht="17" customHeight="1">
      <c r="A721" s="12">
        <v>44531</v>
      </c>
      <c r="B721" s="13">
        <v>44.2</v>
      </c>
      <c r="C721" s="14">
        <v>41.9</v>
      </c>
      <c r="D721" s="15"/>
      <c r="E721" s="13">
        <v>15.1</v>
      </c>
      <c r="F721" s="16">
        <v>10.6</v>
      </c>
      <c r="G721" s="47"/>
      <c r="H721" s="38">
        <v>41.9</v>
      </c>
      <c r="I721" s="39">
        <v>9.9</v>
      </c>
      <c r="J721" s="41">
        <v>41.9</v>
      </c>
      <c r="K721" s="14">
        <v>9.9</v>
      </c>
    </row>
    <row r="722" ht="17" customHeight="1">
      <c r="A722" t="s" s="22">
        <v>5</v>
      </c>
      <c r="B722" s="23">
        <f>AVERAGE(B710:B721)</f>
        <v>37.9916666666667</v>
      </c>
      <c r="C722" s="23">
        <f>AVERAGE(C710:C721)</f>
        <v>38.4333333333333</v>
      </c>
      <c r="D722" s="24"/>
      <c r="E722" s="23">
        <f>AVERAGE(E710:E721)</f>
        <v>7.85833333333333</v>
      </c>
      <c r="F722" s="25">
        <f>AVERAGE(F710:F721)</f>
        <v>6.60833333333333</v>
      </c>
      <c r="G722" s="17"/>
      <c r="H722" s="42">
        <f>AVERAGE(H710:H721)</f>
        <v>38.85</v>
      </c>
      <c r="I722" s="43">
        <f>AVERAGE(I710:I721)</f>
        <v>5.55</v>
      </c>
      <c r="J722" s="44">
        <f>AVERAGE(J710:J721)</f>
        <v>38.85</v>
      </c>
      <c r="K722" s="45">
        <f>AVERAGE(K710:K721)</f>
        <v>5.55</v>
      </c>
    </row>
    <row r="723" ht="17" customHeight="1">
      <c r="A723" s="26"/>
      <c r="B723" s="21"/>
      <c r="C723" s="21"/>
      <c r="D723" s="24"/>
      <c r="E723" s="21"/>
      <c r="F723" s="27"/>
      <c r="G723" s="17"/>
      <c r="H723" s="18"/>
      <c r="I723" s="19"/>
      <c r="J723" s="20"/>
      <c r="K723" s="21"/>
    </row>
    <row r="724" ht="47" customHeight="1">
      <c r="A724" t="s" s="2">
        <v>173</v>
      </c>
      <c r="B724" t="s" s="3">
        <v>1</v>
      </c>
      <c r="C724" t="s" s="4">
        <v>174</v>
      </c>
      <c r="D724" s="28"/>
      <c r="E724" t="s" s="3">
        <v>3</v>
      </c>
      <c r="F724" t="s" s="6">
        <v>175</v>
      </c>
      <c r="G724" s="29"/>
      <c r="H724" t="s" s="34">
        <v>12</v>
      </c>
      <c r="I724" t="s" s="35">
        <v>13</v>
      </c>
      <c r="J724" t="s" s="36">
        <v>68</v>
      </c>
      <c r="K724" t="s" s="37">
        <v>69</v>
      </c>
    </row>
    <row r="725" ht="17" customHeight="1">
      <c r="A725" s="12">
        <v>44197</v>
      </c>
      <c r="B725" s="13">
        <v>47</v>
      </c>
      <c r="C725" s="14">
        <v>46.4</v>
      </c>
      <c r="D725" s="15"/>
      <c r="E725" s="13">
        <v>11.3</v>
      </c>
      <c r="F725" s="16">
        <v>11.1</v>
      </c>
      <c r="G725" s="47"/>
      <c r="H725" s="38">
        <v>46.2</v>
      </c>
      <c r="I725" s="39">
        <v>9.699999999999999</v>
      </c>
      <c r="J725" s="41">
        <v>46.2</v>
      </c>
      <c r="K725" s="14">
        <v>10.4</v>
      </c>
    </row>
    <row r="726" ht="17" customHeight="1">
      <c r="A726" s="12">
        <v>44228</v>
      </c>
      <c r="B726" s="13">
        <v>46.1</v>
      </c>
      <c r="C726" s="14">
        <v>45.2</v>
      </c>
      <c r="D726" s="15"/>
      <c r="E726" s="13">
        <v>10</v>
      </c>
      <c r="F726" s="16">
        <v>9.4</v>
      </c>
      <c r="G726" s="47"/>
      <c r="H726" s="38">
        <v>45.2</v>
      </c>
      <c r="I726" s="39">
        <v>9.9</v>
      </c>
      <c r="J726" s="41">
        <v>45.2</v>
      </c>
      <c r="K726" s="14">
        <v>9.9</v>
      </c>
    </row>
    <row r="727" ht="17" customHeight="1">
      <c r="A727" s="12">
        <v>44256</v>
      </c>
      <c r="B727" s="13">
        <v>43.3</v>
      </c>
      <c r="C727" s="14">
        <v>43.3</v>
      </c>
      <c r="D727" s="15"/>
      <c r="E727" s="13">
        <v>5</v>
      </c>
      <c r="F727" s="16">
        <v>6.2</v>
      </c>
      <c r="G727" s="47"/>
      <c r="H727" s="38">
        <v>43.3</v>
      </c>
      <c r="I727" s="39">
        <v>3.5</v>
      </c>
      <c r="J727" s="41">
        <v>43.3</v>
      </c>
      <c r="K727" s="14">
        <v>6.2</v>
      </c>
    </row>
    <row r="728" ht="17" customHeight="1">
      <c r="A728" s="12">
        <v>44287</v>
      </c>
      <c r="B728" s="13">
        <v>38.8</v>
      </c>
      <c r="C728" s="14">
        <v>36.9</v>
      </c>
      <c r="D728" s="15"/>
      <c r="E728" s="13">
        <v>1.1</v>
      </c>
      <c r="F728" s="16">
        <v>0.8</v>
      </c>
      <c r="G728" s="47"/>
      <c r="H728" s="38">
        <v>38.6</v>
      </c>
      <c r="I728" s="39">
        <v>-2</v>
      </c>
      <c r="J728" s="41">
        <v>37.1</v>
      </c>
      <c r="K728" s="14">
        <v>-1.2</v>
      </c>
    </row>
    <row r="729" ht="17" customHeight="1">
      <c r="A729" s="12">
        <v>44317</v>
      </c>
      <c r="B729" s="13">
        <v>33.3</v>
      </c>
      <c r="C729" s="14">
        <v>32.5</v>
      </c>
      <c r="D729" s="15"/>
      <c r="E729" s="13">
        <v>-2.5</v>
      </c>
      <c r="F729" s="16">
        <v>-3.6</v>
      </c>
      <c r="G729" s="47"/>
      <c r="H729" s="38">
        <v>33.7</v>
      </c>
      <c r="I729" s="39">
        <v>-4.5</v>
      </c>
      <c r="J729" s="41">
        <v>33.7</v>
      </c>
      <c r="K729" s="14">
        <v>-4.5</v>
      </c>
    </row>
    <row r="730" ht="17" customHeight="1">
      <c r="A730" s="12">
        <v>44348</v>
      </c>
      <c r="B730" s="13">
        <v>31</v>
      </c>
      <c r="C730" s="14">
        <v>30.7</v>
      </c>
      <c r="D730" s="15"/>
      <c r="E730" s="13">
        <v>-5</v>
      </c>
      <c r="F730" s="16">
        <v>-4.4</v>
      </c>
      <c r="G730" s="47"/>
      <c r="H730" s="38">
        <v>31.8</v>
      </c>
      <c r="I730" s="39">
        <v>-6.9</v>
      </c>
      <c r="J730" s="41">
        <v>30.8</v>
      </c>
      <c r="K730" s="14">
        <v>-5.3</v>
      </c>
    </row>
    <row r="731" ht="17" customHeight="1">
      <c r="A731" s="12">
        <v>44378</v>
      </c>
      <c r="B731" s="13">
        <v>30.3</v>
      </c>
      <c r="C731" s="14">
        <v>30.1</v>
      </c>
      <c r="D731" s="15"/>
      <c r="E731" s="13">
        <v>-5</v>
      </c>
      <c r="F731" s="16">
        <v>-5.2</v>
      </c>
      <c r="G731" s="47"/>
      <c r="H731" s="38">
        <v>30.4</v>
      </c>
      <c r="I731" s="39">
        <v>-6.5</v>
      </c>
      <c r="J731" s="41">
        <v>29.5</v>
      </c>
      <c r="K731" s="14">
        <v>-6.5</v>
      </c>
    </row>
    <row r="732" ht="17" customHeight="1">
      <c r="A732" s="12">
        <v>44409</v>
      </c>
      <c r="B732" s="13">
        <v>34.3</v>
      </c>
      <c r="C732" s="14">
        <v>35.8</v>
      </c>
      <c r="D732" s="15"/>
      <c r="E732" s="13">
        <v>-4.4</v>
      </c>
      <c r="F732" s="16">
        <v>-4</v>
      </c>
      <c r="G732" s="47"/>
      <c r="H732" s="38">
        <v>35.8</v>
      </c>
      <c r="I732" s="39">
        <v>-6.2</v>
      </c>
      <c r="J732" s="41">
        <v>35.8</v>
      </c>
      <c r="K732" s="14">
        <v>-5.2</v>
      </c>
    </row>
    <row r="733" ht="17" customHeight="1">
      <c r="A733" s="12">
        <v>44440</v>
      </c>
      <c r="B733" s="13">
        <v>38.9</v>
      </c>
      <c r="C733" s="14">
        <v>40.7</v>
      </c>
      <c r="D733" s="15"/>
      <c r="E733" s="13">
        <v>-1.7</v>
      </c>
      <c r="F733" s="16">
        <v>-0.4</v>
      </c>
      <c r="G733" s="47"/>
      <c r="H733" s="38">
        <v>40.7</v>
      </c>
      <c r="I733" s="39">
        <v>-3</v>
      </c>
      <c r="J733" s="41">
        <v>40.7</v>
      </c>
      <c r="K733" s="14">
        <v>-1.8</v>
      </c>
    </row>
    <row r="734" ht="17" customHeight="1">
      <c r="A734" s="12">
        <v>44470</v>
      </c>
      <c r="B734" s="13">
        <v>43.2</v>
      </c>
      <c r="C734" s="14">
        <v>41.8</v>
      </c>
      <c r="D734" s="15"/>
      <c r="E734" s="13">
        <v>1.4</v>
      </c>
      <c r="F734" s="16">
        <v>0.9</v>
      </c>
      <c r="G734" s="47"/>
      <c r="H734" s="38">
        <v>42.2</v>
      </c>
      <c r="I734" s="39">
        <v>0</v>
      </c>
      <c r="J734" s="41">
        <v>42.2</v>
      </c>
      <c r="K734" s="14">
        <v>0.9</v>
      </c>
    </row>
    <row r="735" ht="17" customHeight="1">
      <c r="A735" s="12">
        <v>44501</v>
      </c>
      <c r="B735" s="13">
        <v>47.2</v>
      </c>
      <c r="C735" s="14">
        <v>43.8</v>
      </c>
      <c r="D735" s="15"/>
      <c r="E735" s="13">
        <v>4.4</v>
      </c>
      <c r="F735" s="16">
        <v>6</v>
      </c>
      <c r="G735" s="47"/>
      <c r="H735" s="38">
        <v>43.4</v>
      </c>
      <c r="I735" s="39">
        <v>5</v>
      </c>
      <c r="J735" s="41">
        <v>43.4</v>
      </c>
      <c r="K735" s="14">
        <v>5</v>
      </c>
    </row>
    <row r="736" ht="17" customHeight="1">
      <c r="A736" s="12">
        <v>44531</v>
      </c>
      <c r="B736" s="13">
        <v>47.8</v>
      </c>
      <c r="C736" s="14">
        <v>46</v>
      </c>
      <c r="D736" s="15"/>
      <c r="E736" s="13">
        <v>8.9</v>
      </c>
      <c r="F736" s="16">
        <v>6.7</v>
      </c>
      <c r="G736" s="47"/>
      <c r="H736" s="38">
        <v>46</v>
      </c>
      <c r="I736" s="39">
        <v>6.2</v>
      </c>
      <c r="J736" s="41">
        <v>46</v>
      </c>
      <c r="K736" s="14">
        <v>6.2</v>
      </c>
    </row>
    <row r="737" ht="17" customHeight="1">
      <c r="A737" t="s" s="22">
        <v>5</v>
      </c>
      <c r="B737" s="23">
        <f>AVERAGE(B725:B736)</f>
        <v>40.1</v>
      </c>
      <c r="C737" s="23">
        <f>AVERAGE(C725:C736)</f>
        <v>39.4333333333333</v>
      </c>
      <c r="D737" s="24"/>
      <c r="E737" s="23">
        <f>AVERAGE(E725:E736)</f>
        <v>1.95833333333333</v>
      </c>
      <c r="F737" s="25">
        <f>AVERAGE(F725:F736)</f>
        <v>1.95833333333333</v>
      </c>
      <c r="G737" s="17"/>
      <c r="H737" s="42">
        <f>AVERAGE(H725:H736)</f>
        <v>39.775</v>
      </c>
      <c r="I737" s="43">
        <f>AVERAGE(I725:I736)</f>
        <v>0.433333333333333</v>
      </c>
      <c r="J737" s="44">
        <f>AVERAGE(J725:J736)</f>
        <v>39.4916666666667</v>
      </c>
      <c r="K737" s="45">
        <f>AVERAGE(K725:K736)</f>
        <v>1.175</v>
      </c>
    </row>
    <row r="738" ht="17" customHeight="1">
      <c r="A738" s="26"/>
      <c r="B738" s="21"/>
      <c r="C738" s="21"/>
      <c r="D738" s="24"/>
      <c r="E738" s="21"/>
      <c r="F738" s="27"/>
      <c r="G738" s="17"/>
      <c r="H738" s="18"/>
      <c r="I738" s="19"/>
      <c r="J738" s="20"/>
      <c r="K738" s="21"/>
    </row>
    <row r="739" ht="47" customHeight="1">
      <c r="A739" t="s" s="2">
        <v>176</v>
      </c>
      <c r="B739" t="s" s="3">
        <v>1</v>
      </c>
      <c r="C739" t="s" s="4">
        <v>177</v>
      </c>
      <c r="D739" s="28"/>
      <c r="E739" t="s" s="3">
        <v>3</v>
      </c>
      <c r="F739" t="s" s="6">
        <v>178</v>
      </c>
      <c r="G739" s="29"/>
      <c r="H739" s="30"/>
      <c r="I739" s="31"/>
      <c r="J739" s="32"/>
      <c r="K739" s="33"/>
    </row>
    <row r="740" ht="17" customHeight="1">
      <c r="A740" s="12">
        <v>44197</v>
      </c>
      <c r="B740" s="13">
        <v>39.8</v>
      </c>
      <c r="C740" s="14">
        <v>39.5</v>
      </c>
      <c r="D740" s="15"/>
      <c r="E740" s="13">
        <v>7.5</v>
      </c>
      <c r="F740" s="16">
        <v>12.6</v>
      </c>
      <c r="G740" s="17"/>
      <c r="H740" s="18"/>
      <c r="I740" s="19"/>
      <c r="J740" s="20"/>
      <c r="K740" s="21"/>
    </row>
    <row r="741" ht="17" customHeight="1">
      <c r="A741" s="12">
        <v>44228</v>
      </c>
      <c r="B741" s="13">
        <v>38.2</v>
      </c>
      <c r="C741" s="14">
        <v>40.8</v>
      </c>
      <c r="D741" s="15"/>
      <c r="E741" s="13">
        <v>7.8</v>
      </c>
      <c r="F741" s="16">
        <v>11.7</v>
      </c>
      <c r="G741" s="17"/>
      <c r="H741" s="18"/>
      <c r="I741" s="19"/>
      <c r="J741" s="20"/>
      <c r="K741" s="21"/>
    </row>
    <row r="742" ht="17" customHeight="1">
      <c r="A742" s="12">
        <v>44256</v>
      </c>
      <c r="B742" s="13">
        <v>37.2</v>
      </c>
      <c r="C742" s="14">
        <v>36.1</v>
      </c>
      <c r="D742" s="15"/>
      <c r="E742" s="13">
        <v>0.6</v>
      </c>
      <c r="F742" s="16">
        <v>9.300000000000001</v>
      </c>
      <c r="G742" s="17"/>
      <c r="H742" s="18"/>
      <c r="I742" s="19"/>
      <c r="J742" s="20"/>
      <c r="K742" s="21"/>
    </row>
    <row r="743" ht="17" customHeight="1">
      <c r="A743" s="12">
        <v>44287</v>
      </c>
      <c r="B743" s="13">
        <v>31.2</v>
      </c>
      <c r="C743" s="14">
        <v>30.6</v>
      </c>
      <c r="D743" s="15"/>
      <c r="E743" s="13">
        <v>-0.6</v>
      </c>
      <c r="F743" s="16">
        <v>3.1</v>
      </c>
      <c r="G743" s="17"/>
      <c r="H743" s="18"/>
      <c r="I743" s="19"/>
      <c r="J743" s="20"/>
      <c r="K743" s="21"/>
    </row>
    <row r="744" ht="17" customHeight="1">
      <c r="A744" s="12">
        <v>44317</v>
      </c>
      <c r="B744" s="13">
        <v>29</v>
      </c>
      <c r="C744" s="14">
        <v>29</v>
      </c>
      <c r="D744" s="15"/>
      <c r="E744" s="13">
        <v>-1.3</v>
      </c>
      <c r="F744" s="16">
        <v>-0.8</v>
      </c>
      <c r="G744" s="17"/>
      <c r="H744" s="18"/>
      <c r="I744" s="19"/>
      <c r="J744" s="20"/>
      <c r="K744" s="21"/>
    </row>
    <row r="745" ht="17" customHeight="1">
      <c r="A745" s="12">
        <v>44348</v>
      </c>
      <c r="B745" s="13">
        <v>26.9</v>
      </c>
      <c r="C745" s="14">
        <v>27.9</v>
      </c>
      <c r="D745" s="15"/>
      <c r="E745" s="13">
        <v>-5.6</v>
      </c>
      <c r="F745" s="16">
        <v>-1.5</v>
      </c>
      <c r="G745" s="17"/>
      <c r="H745" s="18"/>
      <c r="I745" s="19"/>
      <c r="J745" s="20"/>
      <c r="K745" s="21"/>
    </row>
    <row r="746" ht="17" customHeight="1">
      <c r="A746" s="12">
        <v>44378</v>
      </c>
      <c r="B746" s="13">
        <v>25.7</v>
      </c>
      <c r="C746" s="14">
        <v>24.5</v>
      </c>
      <c r="D746" s="15"/>
      <c r="E746" s="13">
        <v>-5.3</v>
      </c>
      <c r="F746" s="16">
        <v>-1.8</v>
      </c>
      <c r="G746" s="17"/>
      <c r="H746" s="18"/>
      <c r="I746" s="19"/>
      <c r="J746" s="20"/>
      <c r="K746" s="21"/>
    </row>
    <row r="747" ht="17" customHeight="1">
      <c r="A747" s="12">
        <v>44409</v>
      </c>
      <c r="B747" s="13">
        <v>30</v>
      </c>
      <c r="C747" s="14">
        <v>32</v>
      </c>
      <c r="D747" s="15"/>
      <c r="E747" s="13">
        <v>-3.9</v>
      </c>
      <c r="F747" s="16">
        <v>-1.7</v>
      </c>
      <c r="G747" s="17"/>
      <c r="H747" s="18"/>
      <c r="I747" s="19"/>
      <c r="J747" s="20"/>
      <c r="K747" s="21"/>
    </row>
    <row r="748" ht="17" customHeight="1">
      <c r="A748" s="12">
        <v>44440</v>
      </c>
      <c r="B748" s="13">
        <v>31.9</v>
      </c>
      <c r="C748" s="14">
        <v>34.9</v>
      </c>
      <c r="D748" s="15"/>
      <c r="E748" s="13">
        <v>-1.1</v>
      </c>
      <c r="F748" s="16">
        <v>1.9</v>
      </c>
      <c r="G748" s="17"/>
      <c r="H748" s="18"/>
      <c r="I748" s="19"/>
      <c r="J748" s="20"/>
      <c r="K748" s="21"/>
    </row>
    <row r="749" ht="17" customHeight="1">
      <c r="A749" s="12">
        <v>44470</v>
      </c>
      <c r="B749" s="13">
        <v>35.6</v>
      </c>
      <c r="C749" s="14">
        <v>36.4</v>
      </c>
      <c r="D749" s="15"/>
      <c r="E749" s="13">
        <v>0.2</v>
      </c>
      <c r="F749" s="16">
        <v>2.7</v>
      </c>
      <c r="G749" s="17"/>
      <c r="H749" s="18"/>
      <c r="I749" s="19"/>
      <c r="J749" s="20"/>
      <c r="K749" s="21"/>
    </row>
    <row r="750" ht="17" customHeight="1">
      <c r="A750" s="12">
        <v>44501</v>
      </c>
      <c r="B750" s="13">
        <v>38.3</v>
      </c>
      <c r="C750" s="14">
        <v>37.5</v>
      </c>
      <c r="D750" s="15"/>
      <c r="E750" s="13">
        <v>4.1</v>
      </c>
      <c r="F750" s="16">
        <v>6.4</v>
      </c>
      <c r="G750" s="17"/>
      <c r="H750" s="18"/>
      <c r="I750" s="19"/>
      <c r="J750" s="20"/>
      <c r="K750" s="21"/>
    </row>
    <row r="751" ht="17" customHeight="1">
      <c r="A751" s="12">
        <v>44531</v>
      </c>
      <c r="B751" s="13">
        <v>40.6</v>
      </c>
      <c r="C751" s="14">
        <v>38.3</v>
      </c>
      <c r="D751" s="15"/>
      <c r="E751" s="13">
        <v>6</v>
      </c>
      <c r="F751" s="16">
        <v>9</v>
      </c>
      <c r="G751" s="17"/>
      <c r="H751" s="18"/>
      <c r="I751" s="19"/>
      <c r="J751" s="20"/>
      <c r="K751" s="21"/>
    </row>
    <row r="752" ht="17" customHeight="1">
      <c r="A752" t="s" s="22">
        <v>5</v>
      </c>
      <c r="B752" s="23">
        <f>AVERAGE(B740:B751)</f>
        <v>33.7</v>
      </c>
      <c r="C752" s="23">
        <f>AVERAGE(C740:C751)</f>
        <v>33.9583333333333</v>
      </c>
      <c r="D752" s="24"/>
      <c r="E752" s="23">
        <f>AVERAGE(E740:E751)</f>
        <v>0.7</v>
      </c>
      <c r="F752" s="25">
        <f>AVERAGE(F740:F751)</f>
        <v>4.24166666666667</v>
      </c>
      <c r="G752" s="17"/>
      <c r="H752" s="18"/>
      <c r="I752" s="19"/>
      <c r="J752" s="20"/>
      <c r="K752" s="21"/>
    </row>
    <row r="753" ht="17" customHeight="1">
      <c r="A753" s="26"/>
      <c r="B753" s="21"/>
      <c r="C753" s="21"/>
      <c r="D753" s="24"/>
      <c r="E753" s="21"/>
      <c r="F753" s="27"/>
      <c r="G753" s="17"/>
      <c r="H753" s="18"/>
      <c r="I753" s="19"/>
      <c r="J753" s="20"/>
      <c r="K753" s="21"/>
    </row>
    <row r="754" ht="47" customHeight="1">
      <c r="A754" t="s" s="2">
        <v>179</v>
      </c>
      <c r="B754" t="s" s="3">
        <v>1</v>
      </c>
      <c r="C754" t="s" s="4">
        <v>180</v>
      </c>
      <c r="D754" s="28"/>
      <c r="E754" t="s" s="3">
        <v>3</v>
      </c>
      <c r="F754" t="s" s="6">
        <v>181</v>
      </c>
      <c r="G754" s="29"/>
      <c r="H754" t="s" s="34">
        <v>182</v>
      </c>
      <c r="I754" t="s" s="35">
        <v>183</v>
      </c>
      <c r="J754" t="s" s="36">
        <v>184</v>
      </c>
      <c r="K754" t="s" s="37">
        <v>185</v>
      </c>
    </row>
    <row r="755" ht="17" customHeight="1">
      <c r="A755" s="12">
        <v>44197</v>
      </c>
      <c r="B755" s="13">
        <v>43.2</v>
      </c>
      <c r="C755" s="14">
        <v>38.1</v>
      </c>
      <c r="D755" s="15"/>
      <c r="E755" s="13">
        <v>14.9</v>
      </c>
      <c r="F755" s="16">
        <v>15.8</v>
      </c>
      <c r="G755" s="17"/>
      <c r="H755" s="38">
        <v>38.1</v>
      </c>
      <c r="I755" s="39">
        <v>14.7</v>
      </c>
      <c r="J755" s="41">
        <v>38.1</v>
      </c>
      <c r="K755" s="14">
        <v>15.8</v>
      </c>
    </row>
    <row r="756" ht="17" customHeight="1">
      <c r="A756" s="12">
        <v>44228</v>
      </c>
      <c r="B756" s="13">
        <v>40.9</v>
      </c>
      <c r="C756" s="14">
        <v>40.2</v>
      </c>
      <c r="D756" s="15"/>
      <c r="E756" s="13">
        <v>14.7</v>
      </c>
      <c r="F756" s="16">
        <v>14.6</v>
      </c>
      <c r="G756" s="17"/>
      <c r="H756" s="38">
        <v>40.2</v>
      </c>
      <c r="I756" s="39">
        <v>14.6</v>
      </c>
      <c r="J756" s="41">
        <v>40.2</v>
      </c>
      <c r="K756" s="14">
        <v>14.6</v>
      </c>
    </row>
    <row r="757" ht="17" customHeight="1">
      <c r="A757" s="12">
        <v>44256</v>
      </c>
      <c r="B757" s="13">
        <v>37.4</v>
      </c>
      <c r="C757" s="14">
        <v>34.9</v>
      </c>
      <c r="D757" s="15"/>
      <c r="E757" s="13">
        <v>11.3</v>
      </c>
      <c r="F757" s="16">
        <v>10.6</v>
      </c>
      <c r="G757" s="17"/>
      <c r="H757" s="38">
        <v>38.3</v>
      </c>
      <c r="I757" s="39">
        <v>10.6</v>
      </c>
      <c r="J757" s="41">
        <v>34.9</v>
      </c>
      <c r="K757" s="14">
        <v>10.6</v>
      </c>
    </row>
    <row r="758" ht="17" customHeight="1">
      <c r="A758" s="12">
        <v>44287</v>
      </c>
      <c r="B758" s="13">
        <v>35.1</v>
      </c>
      <c r="C758" s="14">
        <v>32.3</v>
      </c>
      <c r="D758" s="15"/>
      <c r="E758" s="13">
        <v>6.9</v>
      </c>
      <c r="F758" s="16">
        <v>5.6</v>
      </c>
      <c r="G758" s="17"/>
      <c r="H758" s="38">
        <v>33</v>
      </c>
      <c r="I758" s="39">
        <v>5.6</v>
      </c>
      <c r="J758" s="41">
        <v>32.2</v>
      </c>
      <c r="K758" s="14">
        <v>5.6</v>
      </c>
    </row>
    <row r="759" ht="17" customHeight="1">
      <c r="A759" s="12">
        <v>44317</v>
      </c>
      <c r="B759" s="13">
        <v>32.4</v>
      </c>
      <c r="C759" s="14">
        <v>30.6</v>
      </c>
      <c r="D759" s="15"/>
      <c r="E759" s="13">
        <v>5.2</v>
      </c>
      <c r="F759" s="16">
        <v>3</v>
      </c>
      <c r="G759" s="17"/>
      <c r="H759" s="38">
        <v>30.6</v>
      </c>
      <c r="I759" s="39">
        <v>1.8</v>
      </c>
      <c r="J759" s="41">
        <v>30.6</v>
      </c>
      <c r="K759" s="14">
        <v>3</v>
      </c>
    </row>
    <row r="760" ht="17" customHeight="1">
      <c r="A760" s="12">
        <v>44348</v>
      </c>
      <c r="B760" s="13">
        <v>31.6</v>
      </c>
      <c r="C760" s="14">
        <v>27.9</v>
      </c>
      <c r="D760" s="15"/>
      <c r="E760" s="13">
        <v>2.4</v>
      </c>
      <c r="F760" s="16">
        <v>2.5</v>
      </c>
      <c r="G760" s="17"/>
      <c r="H760" s="38">
        <v>27.9</v>
      </c>
      <c r="I760" s="39">
        <v>-1.3</v>
      </c>
      <c r="J760" s="41">
        <v>27.9</v>
      </c>
      <c r="K760" s="14">
        <v>2.5</v>
      </c>
    </row>
    <row r="761" ht="17" customHeight="1">
      <c r="A761" s="12">
        <v>44378</v>
      </c>
      <c r="B761" s="13">
        <v>29.1</v>
      </c>
      <c r="C761" s="14">
        <v>29.5</v>
      </c>
      <c r="D761" s="15"/>
      <c r="E761" s="13">
        <v>2.3</v>
      </c>
      <c r="F761" s="16">
        <v>-0.1</v>
      </c>
      <c r="G761" s="17"/>
      <c r="H761" s="38">
        <v>29.5</v>
      </c>
      <c r="I761" s="39">
        <v>-1.8</v>
      </c>
      <c r="J761" s="41">
        <v>29.5</v>
      </c>
      <c r="K761" s="14">
        <v>-0.1</v>
      </c>
    </row>
    <row r="762" ht="17" customHeight="1">
      <c r="A762" s="12">
        <v>44409</v>
      </c>
      <c r="B762" s="13">
        <v>32.8</v>
      </c>
      <c r="C762" s="14">
        <v>33.7</v>
      </c>
      <c r="D762" s="15"/>
      <c r="E762" s="13">
        <v>3</v>
      </c>
      <c r="F762" s="16">
        <v>1.9</v>
      </c>
      <c r="G762" s="17"/>
      <c r="H762" s="38">
        <v>33.7</v>
      </c>
      <c r="I762" s="39">
        <v>0</v>
      </c>
      <c r="J762" s="41">
        <v>33.7</v>
      </c>
      <c r="K762" s="14">
        <v>1.2</v>
      </c>
    </row>
    <row r="763" ht="17" customHeight="1">
      <c r="A763" s="12">
        <v>44440</v>
      </c>
      <c r="B763" s="13">
        <v>38.3</v>
      </c>
      <c r="C763" s="14">
        <v>34.9</v>
      </c>
      <c r="D763" s="15"/>
      <c r="E763" s="13">
        <v>4.8</v>
      </c>
      <c r="F763" s="16">
        <v>3.7</v>
      </c>
      <c r="G763" s="17"/>
      <c r="H763" s="38">
        <v>34.9</v>
      </c>
      <c r="I763" s="39">
        <v>3.1</v>
      </c>
      <c r="J763" s="41">
        <v>34.9</v>
      </c>
      <c r="K763" s="14">
        <v>3.1</v>
      </c>
    </row>
    <row r="764" ht="17" customHeight="1">
      <c r="A764" s="12">
        <v>44470</v>
      </c>
      <c r="B764" s="13">
        <v>38.6</v>
      </c>
      <c r="C764" s="14">
        <v>36.7</v>
      </c>
      <c r="D764" s="15"/>
      <c r="E764" s="13">
        <v>6.3</v>
      </c>
      <c r="F764" s="16">
        <v>7.2</v>
      </c>
      <c r="G764" s="17"/>
      <c r="H764" s="38">
        <v>37.4</v>
      </c>
      <c r="I764" s="39">
        <v>4.9</v>
      </c>
      <c r="J764" s="41">
        <v>36.7</v>
      </c>
      <c r="K764" s="14">
        <v>7.2</v>
      </c>
    </row>
    <row r="765" ht="17" customHeight="1">
      <c r="A765" s="12">
        <v>44501</v>
      </c>
      <c r="B765" s="13">
        <v>41.2</v>
      </c>
      <c r="C765" s="14">
        <v>37.9</v>
      </c>
      <c r="D765" s="15"/>
      <c r="E765" s="13">
        <v>9.199999999999999</v>
      </c>
      <c r="F765" s="16">
        <v>8.300000000000001</v>
      </c>
      <c r="G765" s="17"/>
      <c r="H765" s="38">
        <v>37.2</v>
      </c>
      <c r="I765" s="39">
        <v>8.199999999999999</v>
      </c>
      <c r="J765" s="41">
        <v>36.5</v>
      </c>
      <c r="K765" s="14">
        <v>8.300000000000001</v>
      </c>
    </row>
    <row r="766" ht="17" customHeight="1">
      <c r="A766" s="12">
        <v>44531</v>
      </c>
      <c r="B766" s="13">
        <v>41.1</v>
      </c>
      <c r="C766" s="14">
        <v>36.5</v>
      </c>
      <c r="D766" s="15"/>
      <c r="E766" s="13">
        <v>13.6</v>
      </c>
      <c r="F766" s="16">
        <v>13.4</v>
      </c>
      <c r="G766" s="17"/>
      <c r="H766" s="38">
        <v>38.6</v>
      </c>
      <c r="I766" s="39">
        <v>10.9</v>
      </c>
      <c r="J766" s="41">
        <v>36.5</v>
      </c>
      <c r="K766" s="14">
        <v>13.4</v>
      </c>
    </row>
    <row r="767" ht="17" customHeight="1">
      <c r="A767" t="s" s="22">
        <v>5</v>
      </c>
      <c r="B767" s="23">
        <f>AVERAGE(B755:B766)</f>
        <v>36.8083333333333</v>
      </c>
      <c r="C767" s="23">
        <f>AVERAGE(C755:C766)</f>
        <v>34.4333333333333</v>
      </c>
      <c r="D767" s="24"/>
      <c r="E767" s="23">
        <f>AVERAGE(E755:E766)</f>
        <v>7.88333333333333</v>
      </c>
      <c r="F767" s="25">
        <f>AVERAGE(F755:F766)</f>
        <v>7.20833333333333</v>
      </c>
      <c r="G767" s="17"/>
      <c r="H767" s="42">
        <f>AVERAGE(H755:H766)</f>
        <v>34.95</v>
      </c>
      <c r="I767" s="43">
        <f>AVERAGE(I755:I766)</f>
        <v>5.94166666666667</v>
      </c>
      <c r="J767" s="44">
        <f>AVERAGE(J755:J766)</f>
        <v>34.3083333333333</v>
      </c>
      <c r="K767" s="45">
        <f>AVERAGE(K755:K766)</f>
        <v>7.1</v>
      </c>
    </row>
    <row r="768" ht="17" customHeight="1">
      <c r="A768" s="26"/>
      <c r="B768" s="21"/>
      <c r="C768" s="21"/>
      <c r="D768" s="24"/>
      <c r="E768" s="21"/>
      <c r="F768" s="27"/>
      <c r="G768" s="17"/>
      <c r="H768" s="18"/>
      <c r="I768" s="19"/>
      <c r="J768" s="20"/>
      <c r="K768" s="21"/>
    </row>
    <row r="769" ht="17" customHeight="1">
      <c r="A769" t="s" s="46">
        <v>186</v>
      </c>
      <c r="B769" s="21"/>
      <c r="C769" s="21"/>
      <c r="D769" s="24"/>
      <c r="E769" s="21"/>
      <c r="F769" s="27"/>
      <c r="G769" s="17"/>
      <c r="H769" s="18"/>
      <c r="I769" s="19"/>
      <c r="J769" s="20"/>
      <c r="K769" s="21"/>
    </row>
    <row r="770" ht="17" customHeight="1">
      <c r="A770" s="26"/>
      <c r="B770" s="21"/>
      <c r="C770" s="21"/>
      <c r="D770" s="24"/>
      <c r="E770" s="21"/>
      <c r="F770" s="27"/>
      <c r="G770" s="17"/>
      <c r="H770" s="18"/>
      <c r="I770" s="19"/>
      <c r="J770" s="20"/>
      <c r="K770" s="21"/>
    </row>
    <row r="771" ht="47" customHeight="1">
      <c r="A771" t="s" s="2">
        <v>187</v>
      </c>
      <c r="B771" t="s" s="3">
        <v>1</v>
      </c>
      <c r="C771" t="s" s="4">
        <v>147</v>
      </c>
      <c r="D771" s="28"/>
      <c r="E771" t="s" s="3">
        <v>3</v>
      </c>
      <c r="F771" t="s" s="6">
        <v>148</v>
      </c>
      <c r="G771" s="29"/>
      <c r="H771" t="s" s="34">
        <v>12</v>
      </c>
      <c r="I771" t="s" s="35">
        <v>13</v>
      </c>
      <c r="J771" t="s" s="36">
        <v>188</v>
      </c>
      <c r="K771" t="s" s="37">
        <v>189</v>
      </c>
    </row>
    <row r="772" ht="17" customHeight="1">
      <c r="A772" s="12">
        <v>44197</v>
      </c>
      <c r="B772" s="13">
        <v>45.5555555555556</v>
      </c>
      <c r="C772" s="14">
        <v>48.3</v>
      </c>
      <c r="D772" s="15"/>
      <c r="E772" s="13">
        <v>7.94444444444444</v>
      </c>
      <c r="F772" s="16">
        <v>8.5</v>
      </c>
      <c r="G772" s="17"/>
      <c r="H772" s="38">
        <v>48.3</v>
      </c>
      <c r="I772" s="39">
        <v>6.6</v>
      </c>
      <c r="J772" s="41">
        <v>48.3</v>
      </c>
      <c r="K772" s="14">
        <v>8.5</v>
      </c>
    </row>
    <row r="773" ht="17" customHeight="1">
      <c r="A773" s="12">
        <v>44228</v>
      </c>
      <c r="B773" s="13">
        <v>42.2222222222222</v>
      </c>
      <c r="C773" s="14">
        <v>44.4</v>
      </c>
      <c r="D773" s="15"/>
      <c r="E773" s="13">
        <v>7.11111111111111</v>
      </c>
      <c r="F773" s="16">
        <v>6.8</v>
      </c>
      <c r="G773" s="17"/>
      <c r="H773" s="38">
        <v>44.8</v>
      </c>
      <c r="I773" s="39">
        <v>6.4</v>
      </c>
      <c r="J773" s="41">
        <v>44.4</v>
      </c>
      <c r="K773" s="14">
        <v>6.8</v>
      </c>
    </row>
    <row r="774" ht="17" customHeight="1">
      <c r="A774" s="12">
        <v>44256</v>
      </c>
      <c r="B774" s="13">
        <v>41.1111111111111</v>
      </c>
      <c r="C774" s="14">
        <v>43.3</v>
      </c>
      <c r="D774" s="15"/>
      <c r="E774" s="13">
        <v>6.11111111111111</v>
      </c>
      <c r="F774" s="16">
        <v>7.1</v>
      </c>
      <c r="G774" s="17"/>
      <c r="H774" s="38">
        <v>44.3</v>
      </c>
      <c r="I774" s="39">
        <v>5.4</v>
      </c>
      <c r="J774" s="41">
        <v>43.3</v>
      </c>
      <c r="K774" s="14">
        <v>7.1</v>
      </c>
    </row>
    <row r="775" ht="17" customHeight="1">
      <c r="A775" s="12">
        <v>44287</v>
      </c>
      <c r="B775" s="13">
        <v>37.7777777777778</v>
      </c>
      <c r="C775" s="14">
        <v>39.5</v>
      </c>
      <c r="D775" s="15"/>
      <c r="E775" s="13">
        <v>5</v>
      </c>
      <c r="F775" s="16">
        <v>5.1</v>
      </c>
      <c r="G775" s="17"/>
      <c r="H775" s="38">
        <v>39.5</v>
      </c>
      <c r="I775" s="39">
        <v>4.1</v>
      </c>
      <c r="J775" s="41">
        <v>39.5</v>
      </c>
      <c r="K775" s="14">
        <v>5.1</v>
      </c>
    </row>
    <row r="776" ht="17" customHeight="1">
      <c r="A776" s="12">
        <v>44317</v>
      </c>
      <c r="B776" s="13">
        <v>32.2222222222222</v>
      </c>
      <c r="C776" s="14">
        <v>32.7</v>
      </c>
      <c r="D776" s="15"/>
      <c r="E776" s="13">
        <v>0</v>
      </c>
      <c r="F776" s="16">
        <v>3</v>
      </c>
      <c r="G776" s="17"/>
      <c r="H776" s="38">
        <v>34.3</v>
      </c>
      <c r="I776" s="39">
        <v>2.2</v>
      </c>
      <c r="J776" s="41">
        <v>32.7</v>
      </c>
      <c r="K776" s="14">
        <v>3</v>
      </c>
    </row>
    <row r="777" ht="17" customHeight="1">
      <c r="A777" s="12">
        <v>44348</v>
      </c>
      <c r="B777" s="13">
        <v>26.1111111111111</v>
      </c>
      <c r="C777" s="14">
        <v>27.3</v>
      </c>
      <c r="D777" s="15"/>
      <c r="E777" s="13">
        <v>0</v>
      </c>
      <c r="F777" s="16">
        <v>0.7</v>
      </c>
      <c r="G777" s="17"/>
      <c r="H777" s="38">
        <v>27.3</v>
      </c>
      <c r="I777" s="39">
        <v>0.7</v>
      </c>
      <c r="J777" s="41">
        <v>27.3</v>
      </c>
      <c r="K777" s="14">
        <v>0.7</v>
      </c>
    </row>
    <row r="778" ht="17" customHeight="1">
      <c r="A778" s="12">
        <v>44378</v>
      </c>
      <c r="B778" s="13">
        <v>25</v>
      </c>
      <c r="C778" s="14">
        <v>24.1</v>
      </c>
      <c r="D778" s="15"/>
      <c r="E778" s="13">
        <v>0</v>
      </c>
      <c r="F778" s="16">
        <v>-0.3</v>
      </c>
      <c r="G778" s="17"/>
      <c r="H778" s="38">
        <v>24.7</v>
      </c>
      <c r="I778" s="39">
        <v>-0.3</v>
      </c>
      <c r="J778" s="41">
        <v>24.1</v>
      </c>
      <c r="K778" s="14">
        <v>-0.3</v>
      </c>
    </row>
    <row r="779" ht="17" customHeight="1">
      <c r="A779" s="12">
        <v>44409</v>
      </c>
      <c r="B779" s="13">
        <v>29</v>
      </c>
      <c r="C779" s="14">
        <v>31.2</v>
      </c>
      <c r="D779" s="15"/>
      <c r="E779" s="13">
        <v>0.777777777777778</v>
      </c>
      <c r="F779" s="16">
        <v>1.3</v>
      </c>
      <c r="G779" s="17"/>
      <c r="H779" s="38">
        <v>31.2</v>
      </c>
      <c r="I779" s="39">
        <v>-0.5</v>
      </c>
      <c r="J779" s="41">
        <v>31.2</v>
      </c>
      <c r="K779" s="14">
        <v>1.3</v>
      </c>
    </row>
    <row r="780" ht="17" customHeight="1">
      <c r="A780" s="12">
        <v>44440</v>
      </c>
      <c r="B780" s="13">
        <v>33.3333333333333</v>
      </c>
      <c r="C780" s="14">
        <v>34</v>
      </c>
      <c r="D780" s="15"/>
      <c r="E780" s="13">
        <v>2.22222222222222</v>
      </c>
      <c r="F780" s="16">
        <v>0.1</v>
      </c>
      <c r="G780" s="17"/>
      <c r="H780" s="38">
        <v>35.3</v>
      </c>
      <c r="I780" s="39">
        <v>-0.2</v>
      </c>
      <c r="J780" s="41">
        <v>34</v>
      </c>
      <c r="K780" s="14">
        <v>1.8</v>
      </c>
    </row>
    <row r="781" ht="17" customHeight="1">
      <c r="A781" s="12">
        <v>44470</v>
      </c>
      <c r="B781" s="13">
        <v>38.8888888888889</v>
      </c>
      <c r="C781" s="14">
        <v>40.8</v>
      </c>
      <c r="D781" s="15"/>
      <c r="E781" s="13">
        <v>1.11111111111111</v>
      </c>
      <c r="F781" s="16">
        <v>2.3</v>
      </c>
      <c r="G781" s="17"/>
      <c r="H781" s="38">
        <v>40.8</v>
      </c>
      <c r="I781" s="39">
        <v>0.3</v>
      </c>
      <c r="J781" s="41">
        <v>40.8</v>
      </c>
      <c r="K781" s="14">
        <v>2.3</v>
      </c>
    </row>
    <row r="782" ht="17" customHeight="1">
      <c r="A782" s="12">
        <v>44501</v>
      </c>
      <c r="B782" s="13">
        <v>41.1111111111111</v>
      </c>
      <c r="C782" s="14">
        <v>45.8</v>
      </c>
      <c r="D782" s="15"/>
      <c r="E782" s="13">
        <v>4.44444444444444</v>
      </c>
      <c r="F782" s="16">
        <v>4.1</v>
      </c>
      <c r="G782" s="17"/>
      <c r="H782" s="38">
        <v>44.9</v>
      </c>
      <c r="I782" s="39">
        <v>4.1</v>
      </c>
      <c r="J782" s="41">
        <v>44.9</v>
      </c>
      <c r="K782" s="14">
        <v>4.5</v>
      </c>
    </row>
    <row r="783" ht="17" customHeight="1">
      <c r="A783" s="12">
        <v>44531</v>
      </c>
      <c r="B783" s="13">
        <v>43.8888888888889</v>
      </c>
      <c r="C783" s="14">
        <v>45.6</v>
      </c>
      <c r="D783" s="15"/>
      <c r="E783" s="13">
        <v>5.88888888888889</v>
      </c>
      <c r="F783" s="16">
        <v>5.2</v>
      </c>
      <c r="G783" s="17"/>
      <c r="H783" s="38">
        <v>45.6</v>
      </c>
      <c r="I783" s="39">
        <v>5.2</v>
      </c>
      <c r="J783" s="41">
        <v>45.6</v>
      </c>
      <c r="K783" s="14">
        <v>5.2</v>
      </c>
    </row>
    <row r="784" ht="17" customHeight="1">
      <c r="A784" t="s" s="22">
        <v>5</v>
      </c>
      <c r="B784" s="23">
        <f>AVERAGE(B772:B783)</f>
        <v>36.3518518518519</v>
      </c>
      <c r="C784" s="23">
        <f>AVERAGE(C772:C783)</f>
        <v>38.0833333333333</v>
      </c>
      <c r="D784" s="24"/>
      <c r="E784" s="23">
        <f>AVERAGE(E772:E783)</f>
        <v>3.38425925925926</v>
      </c>
      <c r="F784" s="25">
        <f>AVERAGE(F772:F783)</f>
        <v>3.65833333333333</v>
      </c>
      <c r="G784" s="17"/>
      <c r="H784" s="42">
        <f>AVERAGE(H772:H783)</f>
        <v>38.4166666666667</v>
      </c>
      <c r="I784" s="43">
        <f>AVERAGE(I772:I783)</f>
        <v>2.83333333333333</v>
      </c>
      <c r="J784" s="44">
        <f>AVERAGE(J772:J783)</f>
        <v>38.0083333333333</v>
      </c>
      <c r="K784" s="45">
        <f>AVERAGE(K772:K783)</f>
        <v>3.83333333333333</v>
      </c>
    </row>
    <row r="785" ht="17" customHeight="1">
      <c r="A785" s="26"/>
      <c r="B785" s="21"/>
      <c r="C785" s="21"/>
      <c r="D785" s="24"/>
      <c r="E785" s="21"/>
      <c r="F785" s="27"/>
      <c r="G785" s="17"/>
      <c r="H785" s="18"/>
      <c r="I785" s="19"/>
      <c r="J785" s="20"/>
      <c r="K785" s="21"/>
    </row>
    <row r="786" ht="47" customHeight="1">
      <c r="A786" t="s" s="2">
        <v>190</v>
      </c>
      <c r="B786" t="s" s="3">
        <v>1</v>
      </c>
      <c r="C786" t="s" s="4">
        <v>191</v>
      </c>
      <c r="D786" s="28"/>
      <c r="E786" t="s" s="3">
        <v>3</v>
      </c>
      <c r="F786" t="s" s="6">
        <v>192</v>
      </c>
      <c r="G786" s="29"/>
      <c r="H786" s="30"/>
      <c r="I786" s="31"/>
      <c r="J786" s="32"/>
      <c r="K786" s="33"/>
    </row>
    <row r="787" ht="17" customHeight="1">
      <c r="A787" s="12">
        <v>44197</v>
      </c>
      <c r="B787" s="13">
        <v>48.5555555555556</v>
      </c>
      <c r="C787" s="14">
        <v>49.5</v>
      </c>
      <c r="D787" s="15"/>
      <c r="E787" s="13">
        <v>10.1666666666667</v>
      </c>
      <c r="F787" s="16">
        <v>11.7</v>
      </c>
      <c r="G787" s="17"/>
      <c r="H787" s="38"/>
      <c r="I787" s="39"/>
      <c r="J787" s="41"/>
      <c r="K787" s="14"/>
    </row>
    <row r="788" ht="17" customHeight="1">
      <c r="A788" s="12">
        <v>44228</v>
      </c>
      <c r="B788" s="13">
        <v>47.2222222222222</v>
      </c>
      <c r="C788" s="14">
        <v>48.1</v>
      </c>
      <c r="D788" s="15"/>
      <c r="E788" s="13">
        <v>9.5</v>
      </c>
      <c r="F788" s="16">
        <v>6.8</v>
      </c>
      <c r="G788" s="17"/>
      <c r="H788" s="38"/>
      <c r="I788" s="39"/>
      <c r="J788" s="41"/>
      <c r="K788" s="14"/>
    </row>
    <row r="789" ht="17" customHeight="1">
      <c r="A789" s="12">
        <v>44256</v>
      </c>
      <c r="B789" s="13">
        <v>43.8333333333333</v>
      </c>
      <c r="C789" s="14">
        <v>43.1</v>
      </c>
      <c r="D789" s="15"/>
      <c r="E789" s="13">
        <v>8.888888888888889</v>
      </c>
      <c r="F789" s="16">
        <v>6.6</v>
      </c>
      <c r="G789" s="17"/>
      <c r="H789" s="38"/>
      <c r="I789" s="39"/>
      <c r="J789" s="41"/>
      <c r="K789" s="14"/>
    </row>
    <row r="790" ht="17" customHeight="1">
      <c r="A790" s="12">
        <v>44287</v>
      </c>
      <c r="B790" s="13">
        <v>37.7777777777778</v>
      </c>
      <c r="C790" s="14">
        <v>40.3</v>
      </c>
      <c r="D790" s="15"/>
      <c r="E790" s="13">
        <v>5.16666666666667</v>
      </c>
      <c r="F790" s="16">
        <v>4.2</v>
      </c>
      <c r="G790" s="17"/>
      <c r="H790" s="38"/>
      <c r="I790" s="39"/>
      <c r="J790" s="41"/>
      <c r="K790" s="14"/>
    </row>
    <row r="791" ht="17" customHeight="1">
      <c r="A791" s="12">
        <v>44317</v>
      </c>
      <c r="B791" s="13">
        <v>32.8888888888889</v>
      </c>
      <c r="C791" s="14">
        <v>32.2</v>
      </c>
      <c r="D791" s="15"/>
      <c r="E791" s="13">
        <v>0.555555555555556</v>
      </c>
      <c r="F791" s="16">
        <v>-1.9</v>
      </c>
      <c r="G791" s="17"/>
      <c r="H791" s="38"/>
      <c r="I791" s="39"/>
      <c r="J791" s="41"/>
      <c r="K791" s="14"/>
    </row>
    <row r="792" ht="17" customHeight="1">
      <c r="A792" s="12">
        <v>44348</v>
      </c>
      <c r="B792" s="13">
        <v>27.1111111111111</v>
      </c>
      <c r="C792" s="14">
        <v>27</v>
      </c>
      <c r="D792" s="15"/>
      <c r="E792" s="13">
        <v>-0.111111111111111</v>
      </c>
      <c r="F792" s="16">
        <v>-4</v>
      </c>
      <c r="G792" s="17"/>
      <c r="H792" s="38"/>
      <c r="I792" s="39"/>
      <c r="J792" s="41"/>
      <c r="K792" s="14"/>
    </row>
    <row r="793" ht="17" customHeight="1">
      <c r="A793" s="12">
        <v>44378</v>
      </c>
      <c r="B793" s="13">
        <v>26.8888888888889</v>
      </c>
      <c r="C793" s="14">
        <v>26.9</v>
      </c>
      <c r="D793" s="15"/>
      <c r="E793" s="13">
        <v>-0.555555555555556</v>
      </c>
      <c r="F793" s="16">
        <v>-4.1</v>
      </c>
      <c r="G793" s="17"/>
      <c r="H793" s="38"/>
      <c r="I793" s="39"/>
      <c r="J793" s="41"/>
      <c r="K793" s="14"/>
    </row>
    <row r="794" ht="17" customHeight="1">
      <c r="A794" s="12">
        <v>44409</v>
      </c>
      <c r="B794" s="13">
        <v>32.2222222222222</v>
      </c>
      <c r="C794" s="14">
        <v>32.8</v>
      </c>
      <c r="D794" s="15"/>
      <c r="E794" s="13">
        <v>0</v>
      </c>
      <c r="F794" s="16">
        <v>-4.5</v>
      </c>
      <c r="G794" s="17"/>
      <c r="H794" s="38"/>
      <c r="I794" s="39"/>
      <c r="J794" s="41"/>
      <c r="K794" s="14"/>
    </row>
    <row r="795" ht="17" customHeight="1">
      <c r="A795" s="12">
        <v>44440</v>
      </c>
      <c r="B795" s="13">
        <v>36.6666666666667</v>
      </c>
      <c r="C795" s="14">
        <v>38.2</v>
      </c>
      <c r="D795" s="15"/>
      <c r="E795" s="13">
        <v>2.22222222222222</v>
      </c>
      <c r="F795" s="16">
        <v>0</v>
      </c>
      <c r="G795" s="17"/>
      <c r="H795" s="38"/>
      <c r="I795" s="39"/>
      <c r="J795" s="41"/>
      <c r="K795" s="14"/>
    </row>
    <row r="796" ht="17" customHeight="1">
      <c r="A796" s="12">
        <v>44470</v>
      </c>
      <c r="B796" s="13">
        <v>41.2777777777778</v>
      </c>
      <c r="C796" s="14">
        <v>42.9</v>
      </c>
      <c r="D796" s="15"/>
      <c r="E796" s="13">
        <v>4.22222222222222</v>
      </c>
      <c r="F796" s="16">
        <v>2.2</v>
      </c>
      <c r="G796" s="17"/>
      <c r="H796" s="38"/>
      <c r="I796" s="39"/>
      <c r="J796" s="41"/>
      <c r="K796" s="14"/>
    </row>
    <row r="797" ht="17" customHeight="1">
      <c r="A797" s="12">
        <v>44501</v>
      </c>
      <c r="B797" s="13">
        <v>43.2222222222222</v>
      </c>
      <c r="C797" s="14">
        <v>46.3</v>
      </c>
      <c r="D797" s="15"/>
      <c r="E797" s="13">
        <v>6.11111111111111</v>
      </c>
      <c r="F797" s="16">
        <v>6.9</v>
      </c>
      <c r="G797" s="17"/>
      <c r="H797" s="38"/>
      <c r="I797" s="39"/>
      <c r="J797" s="41"/>
      <c r="K797" s="14"/>
    </row>
    <row r="798" ht="17" customHeight="1">
      <c r="A798" s="12">
        <v>44531</v>
      </c>
      <c r="B798" s="13">
        <v>45.8888888888889</v>
      </c>
      <c r="C798" s="14">
        <v>48.5</v>
      </c>
      <c r="D798" s="15"/>
      <c r="E798" s="13">
        <v>7.94444444444444</v>
      </c>
      <c r="F798" s="16">
        <v>7.7</v>
      </c>
      <c r="G798" s="17"/>
      <c r="H798" s="38"/>
      <c r="I798" s="39"/>
      <c r="J798" s="41"/>
      <c r="K798" s="14"/>
    </row>
    <row r="799" ht="17" customHeight="1">
      <c r="A799" t="s" s="22">
        <v>5</v>
      </c>
      <c r="B799" s="23">
        <f>AVERAGE(B787:B798)</f>
        <v>38.6296296296296</v>
      </c>
      <c r="C799" s="23">
        <f>AVERAGE(C787:C798)</f>
        <v>39.65</v>
      </c>
      <c r="D799" s="24"/>
      <c r="E799" s="23">
        <f>AVERAGE(E787:E798)</f>
        <v>4.50925925925926</v>
      </c>
      <c r="F799" s="25">
        <f>AVERAGE(F787:F798)</f>
        <v>2.63333333333333</v>
      </c>
      <c r="G799" s="17"/>
      <c r="H799" s="42"/>
      <c r="I799" s="43"/>
      <c r="J799" s="44"/>
      <c r="K799" s="45"/>
    </row>
    <row r="800" ht="17" customHeight="1">
      <c r="A800" s="26"/>
      <c r="B800" s="21"/>
      <c r="C800" s="21"/>
      <c r="D800" s="24"/>
      <c r="E800" s="21"/>
      <c r="F800" s="27"/>
      <c r="G800" s="17"/>
      <c r="H800" s="18"/>
      <c r="I800" s="19"/>
      <c r="J800" s="20"/>
      <c r="K800" s="21"/>
    </row>
    <row r="801" ht="47" customHeight="1">
      <c r="A801" t="s" s="2">
        <v>193</v>
      </c>
      <c r="B801" t="s" s="3">
        <v>1</v>
      </c>
      <c r="C801" t="s" s="4">
        <v>194</v>
      </c>
      <c r="D801" s="28"/>
      <c r="E801" t="s" s="3">
        <v>3</v>
      </c>
      <c r="F801" t="s" s="6">
        <v>195</v>
      </c>
      <c r="G801" s="29"/>
      <c r="H801" s="30"/>
      <c r="I801" s="31"/>
      <c r="J801" s="32"/>
      <c r="K801" s="33"/>
    </row>
    <row r="802" ht="17" customHeight="1">
      <c r="A802" s="12">
        <v>44197</v>
      </c>
      <c r="B802" s="13">
        <v>47.2222222222222</v>
      </c>
      <c r="C802" s="14">
        <v>47.1</v>
      </c>
      <c r="D802" s="15"/>
      <c r="E802" s="13">
        <v>5.27777777777778</v>
      </c>
      <c r="F802" s="16">
        <v>6.3</v>
      </c>
      <c r="G802" s="17"/>
      <c r="H802" s="38"/>
      <c r="I802" s="39"/>
      <c r="J802" s="41"/>
      <c r="K802" s="14"/>
    </row>
    <row r="803" ht="17" customHeight="1">
      <c r="A803" s="12">
        <v>44228</v>
      </c>
      <c r="B803" s="13">
        <v>45.1666666666667</v>
      </c>
      <c r="C803" s="14">
        <v>48.2</v>
      </c>
      <c r="D803" s="15"/>
      <c r="E803" s="13">
        <v>6.66666666666667</v>
      </c>
      <c r="F803" s="16">
        <v>6.8</v>
      </c>
      <c r="G803" s="17"/>
      <c r="H803" s="38"/>
      <c r="I803" s="39"/>
      <c r="J803" s="41"/>
      <c r="K803" s="14"/>
    </row>
    <row r="804" ht="17" customHeight="1">
      <c r="A804" s="12">
        <v>44256</v>
      </c>
      <c r="B804" s="13">
        <v>42.6666666666667</v>
      </c>
      <c r="C804" s="14">
        <v>42.2</v>
      </c>
      <c r="D804" s="15"/>
      <c r="E804" s="13">
        <v>3.94444444444444</v>
      </c>
      <c r="F804" s="16">
        <v>4.2</v>
      </c>
      <c r="G804" s="17"/>
      <c r="H804" s="38"/>
      <c r="I804" s="39"/>
      <c r="J804" s="41"/>
      <c r="K804" s="14"/>
    </row>
    <row r="805" ht="17" customHeight="1">
      <c r="A805" s="12">
        <v>44287</v>
      </c>
      <c r="B805" s="13">
        <v>36.7777777777778</v>
      </c>
      <c r="C805" s="14">
        <v>39.7</v>
      </c>
      <c r="D805" s="15"/>
      <c r="E805" s="13">
        <v>-1.11111111111111</v>
      </c>
      <c r="F805" s="16">
        <v>-1.6</v>
      </c>
      <c r="G805" s="17"/>
      <c r="H805" s="38"/>
      <c r="I805" s="39"/>
      <c r="J805" s="41"/>
      <c r="K805" s="14"/>
    </row>
    <row r="806" ht="17" customHeight="1">
      <c r="A806" s="12">
        <v>44317</v>
      </c>
      <c r="B806" s="13">
        <v>30.9444444444444</v>
      </c>
      <c r="C806" s="14">
        <v>29.9</v>
      </c>
      <c r="D806" s="15"/>
      <c r="E806" s="13">
        <v>0.333333333333333</v>
      </c>
      <c r="F806" s="16">
        <v>-5.1</v>
      </c>
      <c r="G806" s="17"/>
      <c r="H806" s="38"/>
      <c r="I806" s="39"/>
      <c r="J806" s="41"/>
      <c r="K806" s="14"/>
    </row>
    <row r="807" ht="17" customHeight="1">
      <c r="A807" s="12">
        <v>44348</v>
      </c>
      <c r="B807" s="13">
        <v>31.5555555555556</v>
      </c>
      <c r="C807" s="14">
        <v>25.8</v>
      </c>
      <c r="D807" s="15"/>
      <c r="E807" s="13">
        <v>-2.77777777777778</v>
      </c>
      <c r="F807" s="16">
        <v>-6.1</v>
      </c>
      <c r="G807" s="17"/>
      <c r="H807" s="38"/>
      <c r="I807" s="39"/>
      <c r="J807" s="41"/>
      <c r="K807" s="14"/>
    </row>
    <row r="808" ht="17" customHeight="1">
      <c r="A808" s="12">
        <v>44378</v>
      </c>
      <c r="B808" s="13">
        <v>26.5555555555556</v>
      </c>
      <c r="C808" s="14">
        <v>27.6</v>
      </c>
      <c r="D808" s="15"/>
      <c r="E808" s="13">
        <v>-2.16666666666667</v>
      </c>
      <c r="F808" s="16">
        <v>-5.4</v>
      </c>
      <c r="G808" s="17"/>
      <c r="H808" s="38"/>
      <c r="I808" s="39"/>
      <c r="J808" s="41"/>
      <c r="K808" s="14"/>
    </row>
    <row r="809" ht="17" customHeight="1">
      <c r="A809" s="12">
        <v>44409</v>
      </c>
      <c r="B809" s="13">
        <v>29.2222222222222</v>
      </c>
      <c r="C809" s="14">
        <v>32.2</v>
      </c>
      <c r="D809" s="15"/>
      <c r="E809" s="13">
        <v>-0.833333333333333</v>
      </c>
      <c r="F809" s="16">
        <v>-5.6</v>
      </c>
      <c r="G809" s="17"/>
      <c r="H809" s="38"/>
      <c r="I809" s="39"/>
      <c r="J809" s="41"/>
      <c r="K809" s="14"/>
    </row>
    <row r="810" ht="17" customHeight="1">
      <c r="A810" s="12">
        <v>44440</v>
      </c>
      <c r="B810" s="13">
        <v>36.3888888888889</v>
      </c>
      <c r="C810" s="14">
        <v>37.6</v>
      </c>
      <c r="D810" s="15"/>
      <c r="E810" s="13">
        <v>0.166666666666667</v>
      </c>
      <c r="F810" s="16">
        <v>-3.7</v>
      </c>
      <c r="G810" s="17"/>
      <c r="H810" s="38"/>
      <c r="I810" s="39"/>
      <c r="J810" s="41"/>
      <c r="K810" s="14"/>
    </row>
    <row r="811" ht="17" customHeight="1">
      <c r="A811" s="12">
        <v>44470</v>
      </c>
      <c r="B811" s="13">
        <v>38.8888888888889</v>
      </c>
      <c r="C811" s="14">
        <v>41.7</v>
      </c>
      <c r="D811" s="15"/>
      <c r="E811" s="13">
        <v>1.94444444444444</v>
      </c>
      <c r="F811" s="16">
        <v>0.1</v>
      </c>
      <c r="G811" s="17"/>
      <c r="H811" s="38"/>
      <c r="I811" s="39"/>
      <c r="J811" s="41"/>
      <c r="K811" s="14"/>
    </row>
    <row r="812" ht="17" customHeight="1">
      <c r="A812" s="12">
        <v>44501</v>
      </c>
      <c r="B812" s="13">
        <v>40.5555555555556</v>
      </c>
      <c r="C812" s="14">
        <v>45.3</v>
      </c>
      <c r="D812" s="15"/>
      <c r="E812" s="13">
        <v>4.27777777777778</v>
      </c>
      <c r="F812" s="16">
        <v>2.3</v>
      </c>
      <c r="G812" s="17"/>
      <c r="H812" s="38"/>
      <c r="I812" s="39"/>
      <c r="J812" s="41"/>
      <c r="K812" s="14"/>
    </row>
    <row r="813" ht="17" customHeight="1">
      <c r="A813" s="12">
        <v>44531</v>
      </c>
      <c r="B813" s="13">
        <v>43.8333333333333</v>
      </c>
      <c r="C813" s="14">
        <v>48.6</v>
      </c>
      <c r="D813" s="15"/>
      <c r="E813" s="13">
        <v>5.44444444444444</v>
      </c>
      <c r="F813" s="16">
        <v>4.2</v>
      </c>
      <c r="G813" s="17"/>
      <c r="H813" s="38"/>
      <c r="I813" s="39"/>
      <c r="J813" s="41"/>
      <c r="K813" s="14"/>
    </row>
    <row r="814" ht="17" customHeight="1">
      <c r="A814" t="s" s="22">
        <v>5</v>
      </c>
      <c r="B814" s="23">
        <f>AVERAGE(B802:B813)</f>
        <v>37.4814814814815</v>
      </c>
      <c r="C814" s="23">
        <f>AVERAGE(C802:C813)</f>
        <v>38.825</v>
      </c>
      <c r="D814" s="24"/>
      <c r="E814" s="23">
        <f>AVERAGE(E802:E813)</f>
        <v>1.76388888888889</v>
      </c>
      <c r="F814" s="25">
        <f>AVERAGE(F802:F813)</f>
        <v>-0.3</v>
      </c>
      <c r="G814" s="17"/>
      <c r="H814" s="42"/>
      <c r="I814" s="43"/>
      <c r="J814" s="44"/>
      <c r="K814" s="45"/>
    </row>
    <row r="815" ht="17" customHeight="1">
      <c r="A815" s="26"/>
      <c r="B815" s="21"/>
      <c r="C815" s="21"/>
      <c r="D815" s="24"/>
      <c r="E815" s="21"/>
      <c r="F815" s="27"/>
      <c r="G815" s="17"/>
      <c r="H815" s="18"/>
      <c r="I815" s="19"/>
      <c r="J815" s="20"/>
      <c r="K815" s="21"/>
    </row>
    <row r="816" ht="47" customHeight="1">
      <c r="A816" t="s" s="2">
        <v>196</v>
      </c>
      <c r="B816" t="s" s="3">
        <v>1</v>
      </c>
      <c r="C816" t="s" s="4">
        <v>197</v>
      </c>
      <c r="D816" s="28"/>
      <c r="E816" t="s" s="3">
        <v>3</v>
      </c>
      <c r="F816" t="s" s="6">
        <v>198</v>
      </c>
      <c r="G816" s="29"/>
      <c r="H816" t="s" s="34">
        <v>12</v>
      </c>
      <c r="I816" t="s" s="35">
        <v>13</v>
      </c>
      <c r="J816" t="s" s="36">
        <v>188</v>
      </c>
      <c r="K816" t="s" s="37">
        <v>189</v>
      </c>
    </row>
    <row r="817" ht="17" customHeight="1">
      <c r="A817" s="12">
        <v>44197</v>
      </c>
      <c r="B817" s="13">
        <v>38.7777777777778</v>
      </c>
      <c r="C817" s="14">
        <v>39.2</v>
      </c>
      <c r="D817" s="15"/>
      <c r="E817" s="13">
        <v>5.5</v>
      </c>
      <c r="F817" s="16">
        <v>5.2</v>
      </c>
      <c r="G817" s="17"/>
      <c r="H817" s="38">
        <v>37.2</v>
      </c>
      <c r="I817" s="39">
        <v>5.3</v>
      </c>
      <c r="J817" s="41">
        <v>37.2</v>
      </c>
      <c r="K817" s="14">
        <v>5.3</v>
      </c>
    </row>
    <row r="818" ht="17" customHeight="1">
      <c r="A818" s="12">
        <v>44228</v>
      </c>
      <c r="B818" s="13">
        <v>39.0555555555556</v>
      </c>
      <c r="C818" s="14">
        <v>39.6</v>
      </c>
      <c r="D818" s="15"/>
      <c r="E818" s="13">
        <v>6.11111111111111</v>
      </c>
      <c r="F818" s="16">
        <v>5.1</v>
      </c>
      <c r="G818" s="17"/>
      <c r="H818" s="38">
        <v>37.9</v>
      </c>
      <c r="I818" s="39">
        <v>5.6</v>
      </c>
      <c r="J818" s="41">
        <v>37.9</v>
      </c>
      <c r="K818" s="14">
        <v>5.6</v>
      </c>
    </row>
    <row r="819" ht="17" customHeight="1">
      <c r="A819" s="12">
        <v>44256</v>
      </c>
      <c r="B819" s="13">
        <v>35.7777777777778</v>
      </c>
      <c r="C819" s="14">
        <v>35.8</v>
      </c>
      <c r="D819" s="15"/>
      <c r="E819" s="13">
        <v>5</v>
      </c>
      <c r="F819" s="16">
        <v>5</v>
      </c>
      <c r="G819" s="17"/>
      <c r="H819" s="38">
        <v>36.5</v>
      </c>
      <c r="I819" s="39">
        <v>5.2</v>
      </c>
      <c r="J819" s="41">
        <v>36.5</v>
      </c>
      <c r="K819" s="14">
        <v>5.2</v>
      </c>
    </row>
    <row r="820" ht="17" customHeight="1">
      <c r="A820" s="12">
        <v>44287</v>
      </c>
      <c r="B820" s="13">
        <v>31.6666666666667</v>
      </c>
      <c r="C820" s="14">
        <v>31.7</v>
      </c>
      <c r="D820" s="15"/>
      <c r="E820" s="13">
        <v>2.77777777777778</v>
      </c>
      <c r="F820" s="16">
        <v>2.2</v>
      </c>
      <c r="G820" s="17"/>
      <c r="H820" s="38">
        <v>32.2</v>
      </c>
      <c r="I820" s="39">
        <v>2.7</v>
      </c>
      <c r="J820" s="41">
        <v>32.2</v>
      </c>
      <c r="K820" s="14">
        <v>2.7</v>
      </c>
    </row>
    <row r="821" ht="17" customHeight="1">
      <c r="A821" s="12">
        <v>44317</v>
      </c>
      <c r="B821" s="13">
        <v>25.1666666666667</v>
      </c>
      <c r="C821" s="14">
        <v>26.5</v>
      </c>
      <c r="D821" s="15"/>
      <c r="E821" s="13">
        <v>2</v>
      </c>
      <c r="F821" s="16">
        <v>0.8</v>
      </c>
      <c r="G821" s="17"/>
      <c r="H821" s="38">
        <v>27.1</v>
      </c>
      <c r="I821" s="39">
        <v>1.1</v>
      </c>
      <c r="J821" s="41">
        <v>27.1</v>
      </c>
      <c r="K821" s="14">
        <v>1.1</v>
      </c>
    </row>
    <row r="822" ht="17" customHeight="1">
      <c r="A822" s="12">
        <v>44348</v>
      </c>
      <c r="B822" s="13">
        <v>19.1666666666667</v>
      </c>
      <c r="C822" s="14">
        <v>20.4</v>
      </c>
      <c r="D822" s="15"/>
      <c r="E822" s="13">
        <v>0.555555555555556</v>
      </c>
      <c r="F822" s="16">
        <v>-0.1</v>
      </c>
      <c r="G822" s="17"/>
      <c r="H822" s="38">
        <v>20.3</v>
      </c>
      <c r="I822" s="39">
        <v>0.1</v>
      </c>
      <c r="J822" s="41">
        <v>20.3</v>
      </c>
      <c r="K822" s="14">
        <v>0.1</v>
      </c>
    </row>
    <row r="823" ht="17" customHeight="1">
      <c r="A823" s="12">
        <v>44378</v>
      </c>
      <c r="B823" s="13">
        <v>17.7777777777778</v>
      </c>
      <c r="C823" s="14">
        <v>21.2</v>
      </c>
      <c r="D823" s="15"/>
      <c r="E823" s="13">
        <v>0</v>
      </c>
      <c r="F823" s="16">
        <v>-2.6</v>
      </c>
      <c r="G823" s="17"/>
      <c r="H823" s="38">
        <v>20.1</v>
      </c>
      <c r="I823" s="39">
        <v>-0.6</v>
      </c>
      <c r="J823" s="41">
        <v>20.1</v>
      </c>
      <c r="K823" s="14">
        <v>-0.6</v>
      </c>
    </row>
    <row r="824" ht="17" customHeight="1">
      <c r="A824" s="12">
        <v>44409</v>
      </c>
      <c r="B824" s="13">
        <v>21.6666666666667</v>
      </c>
      <c r="C824" s="14">
        <v>22.8</v>
      </c>
      <c r="D824" s="15"/>
      <c r="E824" s="13">
        <v>0.166666666666667</v>
      </c>
      <c r="F824" s="16">
        <v>0.2</v>
      </c>
      <c r="G824" s="17"/>
      <c r="H824" s="38">
        <v>22.2</v>
      </c>
      <c r="I824" s="39">
        <v>0.5</v>
      </c>
      <c r="J824" s="41">
        <v>22.2</v>
      </c>
      <c r="K824" s="14">
        <v>0.5</v>
      </c>
    </row>
    <row r="825" ht="17" customHeight="1">
      <c r="A825" s="12">
        <v>44440</v>
      </c>
      <c r="B825" s="13">
        <v>25.3333333333333</v>
      </c>
      <c r="C825" s="14">
        <v>26.6</v>
      </c>
      <c r="D825" s="15"/>
      <c r="E825" s="13">
        <v>1.16666666666667</v>
      </c>
      <c r="F825" s="16">
        <v>0.8</v>
      </c>
      <c r="G825" s="17"/>
      <c r="H825" s="38">
        <v>26.2</v>
      </c>
      <c r="I825" s="39">
        <v>1.5</v>
      </c>
      <c r="J825" s="41">
        <v>26.2</v>
      </c>
      <c r="K825" s="14">
        <v>1.5</v>
      </c>
    </row>
    <row r="826" ht="17" customHeight="1">
      <c r="A826" s="12">
        <v>44470</v>
      </c>
      <c r="B826" s="13">
        <v>31.1111111111111</v>
      </c>
      <c r="C826" s="14">
        <v>33.3</v>
      </c>
      <c r="D826" s="15"/>
      <c r="E826" s="13">
        <v>2.22222222222222</v>
      </c>
      <c r="F826" s="16">
        <v>2.1</v>
      </c>
      <c r="G826" s="17"/>
      <c r="H826" s="38">
        <v>32</v>
      </c>
      <c r="I826" s="39">
        <v>2.1</v>
      </c>
      <c r="J826" s="41">
        <v>32</v>
      </c>
      <c r="K826" s="14">
        <v>2.1</v>
      </c>
    </row>
    <row r="827" ht="17" customHeight="1">
      <c r="A827" s="12">
        <v>44501</v>
      </c>
      <c r="B827" s="13">
        <v>36.2777777777778</v>
      </c>
      <c r="C827" s="14">
        <v>36.3</v>
      </c>
      <c r="D827" s="15"/>
      <c r="E827" s="13">
        <v>3.88888888888889</v>
      </c>
      <c r="F827" s="16">
        <v>3.3</v>
      </c>
      <c r="G827" s="17"/>
      <c r="H827" s="38">
        <v>38.3</v>
      </c>
      <c r="I827" s="39">
        <v>3.8</v>
      </c>
      <c r="J827" s="41">
        <v>38.3</v>
      </c>
      <c r="K827" s="14">
        <v>3.8</v>
      </c>
    </row>
    <row r="828" ht="17" customHeight="1">
      <c r="A828" s="12">
        <v>44531</v>
      </c>
      <c r="B828" s="13">
        <v>37.2777777777778</v>
      </c>
      <c r="C828" s="14">
        <v>37.1</v>
      </c>
      <c r="D828" s="15"/>
      <c r="E828" s="13">
        <v>4.44444444444444</v>
      </c>
      <c r="F828" s="16">
        <v>3.9</v>
      </c>
      <c r="G828" s="17"/>
      <c r="H828" s="38">
        <v>36.1</v>
      </c>
      <c r="I828" s="39">
        <v>3</v>
      </c>
      <c r="J828" s="41">
        <v>36.1</v>
      </c>
      <c r="K828" s="14">
        <v>3</v>
      </c>
    </row>
    <row r="829" ht="17" customHeight="1">
      <c r="A829" t="s" s="22">
        <v>5</v>
      </c>
      <c r="B829" s="23">
        <f>AVERAGE(B817:B828)</f>
        <v>29.9212962962963</v>
      </c>
      <c r="C829" s="23">
        <f>AVERAGE(C817:C828)</f>
        <v>30.875</v>
      </c>
      <c r="D829" s="24"/>
      <c r="E829" s="23">
        <f>AVERAGE(E817:E828)</f>
        <v>2.81944444444444</v>
      </c>
      <c r="F829" s="25">
        <f>AVERAGE(F817:F828)</f>
        <v>2.15833333333333</v>
      </c>
      <c r="G829" s="17"/>
      <c r="H829" s="42">
        <f>AVERAGE(H817:H828)</f>
        <v>30.5083333333333</v>
      </c>
      <c r="I829" s="43">
        <f>AVERAGE(I817:I828)</f>
        <v>2.525</v>
      </c>
      <c r="J829" s="44">
        <f>AVERAGE(J817:J828)</f>
        <v>30.5083333333333</v>
      </c>
      <c r="K829" s="45">
        <f>AVERAGE(K817:K828)</f>
        <v>2.525</v>
      </c>
    </row>
    <row r="830" ht="17" customHeight="1">
      <c r="A830" s="26"/>
      <c r="B830" s="21"/>
      <c r="C830" s="21"/>
      <c r="D830" s="24"/>
      <c r="E830" s="21"/>
      <c r="F830" s="27"/>
      <c r="G830" s="17"/>
      <c r="H830" s="18"/>
      <c r="I830" s="19"/>
      <c r="J830" s="20"/>
      <c r="K830" s="21"/>
    </row>
    <row r="831" ht="47" customHeight="1">
      <c r="A831" t="s" s="2">
        <v>199</v>
      </c>
      <c r="B831" t="s" s="3">
        <v>1</v>
      </c>
      <c r="C831" t="s" s="4">
        <v>200</v>
      </c>
      <c r="D831" s="28"/>
      <c r="E831" t="s" s="3">
        <v>3</v>
      </c>
      <c r="F831" t="s" s="6">
        <v>201</v>
      </c>
      <c r="G831" s="29"/>
      <c r="H831" s="30"/>
      <c r="I831" s="31"/>
      <c r="J831" s="32"/>
      <c r="K831" s="33"/>
    </row>
    <row r="832" ht="17" customHeight="1">
      <c r="A832" s="12">
        <v>44197</v>
      </c>
      <c r="B832" s="13">
        <v>45.7</v>
      </c>
      <c r="C832" s="14">
        <v>47.2</v>
      </c>
      <c r="D832" s="15"/>
      <c r="E832" s="13">
        <v>7.9</v>
      </c>
      <c r="F832" s="16">
        <v>7.9</v>
      </c>
      <c r="G832" s="17"/>
      <c r="H832" s="18"/>
      <c r="I832" s="19"/>
      <c r="J832" s="20"/>
      <c r="K832" s="21"/>
    </row>
    <row r="833" ht="17" customHeight="1">
      <c r="A833" s="12">
        <v>44228</v>
      </c>
      <c r="B833" s="13">
        <v>45.7</v>
      </c>
      <c r="C833" s="14">
        <v>44</v>
      </c>
      <c r="D833" s="15"/>
      <c r="E833" s="13">
        <v>7.1</v>
      </c>
      <c r="F833" s="16">
        <v>8.300000000000001</v>
      </c>
      <c r="G833" s="17"/>
      <c r="H833" s="18"/>
      <c r="I833" s="19"/>
      <c r="J833" s="20"/>
      <c r="K833" s="21"/>
    </row>
    <row r="834" ht="17" customHeight="1">
      <c r="A834" s="12">
        <v>44256</v>
      </c>
      <c r="B834" s="13">
        <v>42.8</v>
      </c>
      <c r="C834" s="14">
        <v>42.8</v>
      </c>
      <c r="D834" s="15"/>
      <c r="E834" s="13">
        <v>6.4</v>
      </c>
      <c r="F834" s="16">
        <v>6</v>
      </c>
      <c r="G834" s="17"/>
      <c r="H834" s="18"/>
      <c r="I834" s="19"/>
      <c r="J834" s="20"/>
      <c r="K834" s="21"/>
    </row>
    <row r="835" ht="17" customHeight="1">
      <c r="A835" s="12">
        <v>44287</v>
      </c>
      <c r="B835" s="13">
        <v>35.6</v>
      </c>
      <c r="C835" s="14">
        <v>38.1</v>
      </c>
      <c r="D835" s="15"/>
      <c r="E835" s="13">
        <v>5</v>
      </c>
      <c r="F835" s="16">
        <v>5</v>
      </c>
      <c r="G835" s="17"/>
      <c r="H835" s="18"/>
      <c r="I835" s="19"/>
      <c r="J835" s="20"/>
      <c r="K835" s="21"/>
    </row>
    <row r="836" ht="17" customHeight="1">
      <c r="A836" s="12">
        <v>44317</v>
      </c>
      <c r="B836" s="13">
        <v>31.3</v>
      </c>
      <c r="C836" s="14">
        <v>31</v>
      </c>
      <c r="D836" s="15"/>
      <c r="E836" s="13">
        <v>1.1</v>
      </c>
      <c r="F836" s="16">
        <v>1.7</v>
      </c>
      <c r="G836" s="17"/>
      <c r="H836" s="18"/>
      <c r="I836" s="19"/>
      <c r="J836" s="20"/>
      <c r="K836" s="21"/>
    </row>
    <row r="837" ht="17" customHeight="1">
      <c r="A837" s="12">
        <v>44348</v>
      </c>
      <c r="B837" s="13">
        <v>26.1</v>
      </c>
      <c r="C837" s="14">
        <v>27.3</v>
      </c>
      <c r="D837" s="15"/>
      <c r="E837" s="13">
        <v>-0.6</v>
      </c>
      <c r="F837" s="16">
        <v>0.2</v>
      </c>
      <c r="G837" s="17"/>
      <c r="H837" s="18"/>
      <c r="I837" s="19"/>
      <c r="J837" s="20"/>
      <c r="K837" s="21"/>
    </row>
    <row r="838" ht="17" customHeight="1">
      <c r="A838" s="12">
        <v>44378</v>
      </c>
      <c r="B838" s="13">
        <v>22.8</v>
      </c>
      <c r="C838" s="14">
        <v>24</v>
      </c>
      <c r="D838" s="15"/>
      <c r="E838" s="13">
        <v>-0.4</v>
      </c>
      <c r="F838" s="16">
        <v>-1.1</v>
      </c>
      <c r="G838" s="17"/>
      <c r="H838" s="18"/>
      <c r="I838" s="19"/>
      <c r="J838" s="20"/>
      <c r="K838" s="21"/>
    </row>
    <row r="839" ht="17" customHeight="1">
      <c r="A839" s="12">
        <v>44409</v>
      </c>
      <c r="B839" s="13">
        <v>28.3</v>
      </c>
      <c r="C839" s="14">
        <v>28</v>
      </c>
      <c r="D839" s="15"/>
      <c r="E839" s="13">
        <v>0.1</v>
      </c>
      <c r="F839" s="16">
        <v>0.6</v>
      </c>
      <c r="G839" s="17"/>
      <c r="H839" s="18"/>
      <c r="I839" s="19"/>
      <c r="J839" s="20"/>
      <c r="K839" s="21"/>
    </row>
    <row r="840" ht="17" customHeight="1">
      <c r="A840" s="12">
        <v>44440</v>
      </c>
      <c r="B840" s="13">
        <v>32.8</v>
      </c>
      <c r="C840" s="14">
        <v>34.6</v>
      </c>
      <c r="D840" s="15"/>
      <c r="E840" s="13">
        <v>1.1</v>
      </c>
      <c r="F840" s="16">
        <v>2.3</v>
      </c>
      <c r="G840" s="17"/>
      <c r="H840" s="18"/>
      <c r="I840" s="19"/>
      <c r="J840" s="20"/>
      <c r="K840" s="21"/>
    </row>
    <row r="841" ht="17" customHeight="1">
      <c r="A841" s="12">
        <v>44470</v>
      </c>
      <c r="B841" s="13">
        <v>40.1</v>
      </c>
      <c r="C841" s="14">
        <v>40.2</v>
      </c>
      <c r="D841" s="15"/>
      <c r="E841" s="13">
        <v>3.3</v>
      </c>
      <c r="F841" s="16">
        <v>3.3</v>
      </c>
      <c r="G841" s="17"/>
      <c r="H841" s="18"/>
      <c r="I841" s="19"/>
      <c r="J841" s="20"/>
      <c r="K841" s="21"/>
    </row>
    <row r="842" ht="17" customHeight="1">
      <c r="A842" s="12">
        <v>44501</v>
      </c>
      <c r="B842" s="13">
        <v>45.4</v>
      </c>
      <c r="C842" s="14">
        <v>42.9</v>
      </c>
      <c r="D842" s="15"/>
      <c r="E842" s="13">
        <v>4.2</v>
      </c>
      <c r="F842" s="16">
        <v>2.8</v>
      </c>
      <c r="G842" s="17"/>
      <c r="H842" s="18"/>
      <c r="I842" s="19"/>
      <c r="J842" s="20"/>
      <c r="K842" s="21"/>
    </row>
    <row r="843" ht="17" customHeight="1">
      <c r="A843" s="12">
        <v>44531</v>
      </c>
      <c r="B843" s="13">
        <v>47.2</v>
      </c>
      <c r="C843" s="14">
        <v>47.1</v>
      </c>
      <c r="D843" s="15"/>
      <c r="E843" s="13">
        <v>5.8</v>
      </c>
      <c r="F843" s="16">
        <v>6.1</v>
      </c>
      <c r="G843" s="17"/>
      <c r="H843" s="18"/>
      <c r="I843" s="19"/>
      <c r="J843" s="20"/>
      <c r="K843" s="21"/>
    </row>
    <row r="844" ht="17" customHeight="1">
      <c r="A844" t="s" s="22">
        <v>5</v>
      </c>
      <c r="B844" s="23">
        <f>AVERAGE(B832:B843)</f>
        <v>36.9833333333333</v>
      </c>
      <c r="C844" s="23">
        <f>AVERAGE(C832:C843)</f>
        <v>37.2666666666667</v>
      </c>
      <c r="D844" s="24"/>
      <c r="E844" s="23">
        <f>AVERAGE(E832:E843)</f>
        <v>3.41666666666667</v>
      </c>
      <c r="F844" s="25">
        <f>AVERAGE(F832:F843)</f>
        <v>3.59166666666667</v>
      </c>
      <c r="G844" s="17"/>
      <c r="H844" s="18"/>
      <c r="I844" s="19"/>
      <c r="J844" s="20"/>
      <c r="K844" s="21"/>
    </row>
    <row r="845" ht="17" customHeight="1">
      <c r="A845" s="26"/>
      <c r="B845" s="21"/>
      <c r="C845" s="21"/>
      <c r="D845" s="24"/>
      <c r="E845" s="21"/>
      <c r="F845" s="27"/>
      <c r="G845" s="17"/>
      <c r="H845" s="18"/>
      <c r="I845" s="19"/>
      <c r="J845" s="20"/>
      <c r="K845" s="21"/>
    </row>
    <row r="846" ht="47" customHeight="1">
      <c r="A846" t="s" s="2">
        <v>202</v>
      </c>
      <c r="B846" t="s" s="3">
        <v>1</v>
      </c>
      <c r="C846" t="s" s="4">
        <v>203</v>
      </c>
      <c r="D846" s="28"/>
      <c r="E846" t="s" s="3">
        <v>3</v>
      </c>
      <c r="F846" t="s" s="6">
        <v>204</v>
      </c>
      <c r="G846" s="29"/>
      <c r="H846" s="30"/>
      <c r="I846" s="31"/>
      <c r="J846" s="32"/>
      <c r="K846" s="33"/>
    </row>
    <row r="847" ht="17" customHeight="1">
      <c r="A847" s="12">
        <v>44197</v>
      </c>
      <c r="B847" s="13">
        <v>47.3</v>
      </c>
      <c r="C847" s="14">
        <v>48.6</v>
      </c>
      <c r="D847" s="15"/>
      <c r="E847" s="13">
        <v>9</v>
      </c>
      <c r="F847" s="16">
        <v>8.4</v>
      </c>
      <c r="G847" s="17"/>
      <c r="H847" s="18"/>
      <c r="I847" s="19"/>
      <c r="J847" s="20"/>
      <c r="K847" s="21"/>
    </row>
    <row r="848" ht="17" customHeight="1">
      <c r="A848" s="12">
        <v>44228</v>
      </c>
      <c r="B848" s="13">
        <v>45</v>
      </c>
      <c r="C848" s="14">
        <v>45.2</v>
      </c>
      <c r="D848" s="15"/>
      <c r="E848" s="13">
        <v>9</v>
      </c>
      <c r="F848" s="16">
        <v>8.699999999999999</v>
      </c>
      <c r="G848" s="17"/>
      <c r="H848" s="18"/>
      <c r="I848" s="19"/>
      <c r="J848" s="20"/>
      <c r="K848" s="21"/>
    </row>
    <row r="849" ht="17" customHeight="1">
      <c r="A849" s="12">
        <v>44256</v>
      </c>
      <c r="B849" s="13">
        <v>43.9</v>
      </c>
      <c r="C849" s="14">
        <v>41.3</v>
      </c>
      <c r="D849" s="15"/>
      <c r="E849" s="13">
        <v>8.300000000000001</v>
      </c>
      <c r="F849" s="16">
        <v>7.1</v>
      </c>
      <c r="G849" s="17"/>
      <c r="H849" s="18"/>
      <c r="I849" s="19"/>
      <c r="J849" s="20"/>
      <c r="K849" s="21"/>
    </row>
    <row r="850" ht="17" customHeight="1">
      <c r="A850" s="12">
        <v>44287</v>
      </c>
      <c r="B850" s="13">
        <v>37.2</v>
      </c>
      <c r="C850" s="14">
        <v>39</v>
      </c>
      <c r="D850" s="15"/>
      <c r="E850" s="13">
        <v>5</v>
      </c>
      <c r="F850" s="16">
        <v>4.6</v>
      </c>
      <c r="G850" s="17"/>
      <c r="H850" s="18"/>
      <c r="I850" s="19"/>
      <c r="J850" s="20"/>
      <c r="K850" s="21"/>
    </row>
    <row r="851" ht="17" customHeight="1">
      <c r="A851" s="12">
        <v>44317</v>
      </c>
      <c r="B851" s="13">
        <v>29.4</v>
      </c>
      <c r="C851" s="14">
        <v>30.8</v>
      </c>
      <c r="D851" s="15"/>
      <c r="E851" s="13">
        <v>2.2</v>
      </c>
      <c r="F851" s="16">
        <v>1.3</v>
      </c>
      <c r="G851" s="17"/>
      <c r="H851" s="18"/>
      <c r="I851" s="19"/>
      <c r="J851" s="20"/>
      <c r="K851" s="21"/>
    </row>
    <row r="852" ht="17" customHeight="1">
      <c r="A852" s="12">
        <v>44348</v>
      </c>
      <c r="B852" s="13">
        <v>25</v>
      </c>
      <c r="C852" s="14">
        <v>23.7</v>
      </c>
      <c r="D852" s="15"/>
      <c r="E852" s="13">
        <v>-1.1</v>
      </c>
      <c r="F852" s="16">
        <v>-1.7</v>
      </c>
      <c r="G852" s="17"/>
      <c r="H852" s="18"/>
      <c r="I852" s="19"/>
      <c r="J852" s="20"/>
      <c r="K852" s="21"/>
    </row>
    <row r="853" ht="17" customHeight="1">
      <c r="A853" s="12">
        <v>44378</v>
      </c>
      <c r="B853" s="13">
        <v>24.4</v>
      </c>
      <c r="C853" s="14">
        <v>23.8</v>
      </c>
      <c r="D853" s="15"/>
      <c r="E853" s="13">
        <v>-0.6</v>
      </c>
      <c r="F853" s="16">
        <v>-2.7</v>
      </c>
      <c r="G853" s="17"/>
      <c r="H853" s="18"/>
      <c r="I853" s="19"/>
      <c r="J853" s="20"/>
      <c r="K853" s="21"/>
    </row>
    <row r="854" ht="17" customHeight="1">
      <c r="A854" s="12">
        <v>44409</v>
      </c>
      <c r="B854" s="13">
        <v>28.3</v>
      </c>
      <c r="C854" s="14">
        <v>29.8</v>
      </c>
      <c r="D854" s="15"/>
      <c r="E854" s="13">
        <v>0.6</v>
      </c>
      <c r="F854" s="16">
        <v>-2.3</v>
      </c>
      <c r="G854" s="17"/>
      <c r="H854" s="18"/>
      <c r="I854" s="19"/>
      <c r="J854" s="20"/>
      <c r="K854" s="21"/>
    </row>
    <row r="855" ht="17" customHeight="1">
      <c r="A855" s="12">
        <v>44440</v>
      </c>
      <c r="B855" s="13">
        <v>35</v>
      </c>
      <c r="C855" s="14">
        <v>35.9</v>
      </c>
      <c r="D855" s="15"/>
      <c r="E855" s="13">
        <v>1.7</v>
      </c>
      <c r="F855" s="16">
        <v>-0.6</v>
      </c>
      <c r="G855" s="17"/>
      <c r="H855" s="18"/>
      <c r="I855" s="19"/>
      <c r="J855" s="20"/>
      <c r="K855" s="21"/>
    </row>
    <row r="856" ht="17" customHeight="1">
      <c r="A856" s="12">
        <v>44470</v>
      </c>
      <c r="B856" s="13">
        <v>39.4</v>
      </c>
      <c r="C856" s="14">
        <v>39.5</v>
      </c>
      <c r="D856" s="15"/>
      <c r="E856" s="13">
        <v>2.8</v>
      </c>
      <c r="F856" s="16">
        <v>1</v>
      </c>
      <c r="G856" s="17"/>
      <c r="H856" s="18"/>
      <c r="I856" s="19"/>
      <c r="J856" s="20"/>
      <c r="K856" s="21"/>
    </row>
    <row r="857" ht="17" customHeight="1">
      <c r="A857" s="12">
        <v>44501</v>
      </c>
      <c r="B857" s="13">
        <v>42.8</v>
      </c>
      <c r="C857" s="14">
        <v>44.1</v>
      </c>
      <c r="D857" s="15"/>
      <c r="E857" s="13">
        <v>6.1</v>
      </c>
      <c r="F857" s="16">
        <v>3.9</v>
      </c>
      <c r="G857" s="17"/>
      <c r="H857" s="18"/>
      <c r="I857" s="19"/>
      <c r="J857" s="20"/>
      <c r="K857" s="21"/>
    </row>
    <row r="858" ht="17" customHeight="1">
      <c r="A858" s="12">
        <v>44531</v>
      </c>
      <c r="B858" s="13">
        <v>45.7</v>
      </c>
      <c r="C858" s="14">
        <v>47.5</v>
      </c>
      <c r="D858" s="15"/>
      <c r="E858" s="13">
        <v>7.8</v>
      </c>
      <c r="F858" s="16">
        <v>6.3</v>
      </c>
      <c r="G858" s="17"/>
      <c r="H858" s="18"/>
      <c r="I858" s="19"/>
      <c r="J858" s="20"/>
      <c r="K858" s="21"/>
    </row>
    <row r="859" ht="17" customHeight="1">
      <c r="A859" t="s" s="22">
        <v>5</v>
      </c>
      <c r="B859" s="23">
        <f>AVERAGE(B847:B858)</f>
        <v>36.95</v>
      </c>
      <c r="C859" s="23">
        <f>AVERAGE(C847:C858)</f>
        <v>37.4333333333333</v>
      </c>
      <c r="D859" s="24"/>
      <c r="E859" s="23">
        <f>AVERAGE(E847:E858)</f>
        <v>4.23333333333333</v>
      </c>
      <c r="F859" s="25">
        <f>AVERAGE(F847:F858)</f>
        <v>2.83333333333333</v>
      </c>
      <c r="G859" s="17"/>
      <c r="H859" s="18"/>
      <c r="I859" s="19"/>
      <c r="J859" s="20"/>
      <c r="K859" s="21"/>
    </row>
    <row r="860" ht="17" customHeight="1">
      <c r="A860" s="26"/>
      <c r="B860" s="21"/>
      <c r="C860" s="21"/>
      <c r="D860" s="24"/>
      <c r="E860" s="21"/>
      <c r="F860" s="27"/>
      <c r="G860" s="17"/>
      <c r="H860" s="18"/>
      <c r="I860" s="19"/>
      <c r="J860" s="20"/>
      <c r="K860" s="21"/>
    </row>
    <row r="861" ht="47" customHeight="1">
      <c r="A861" t="s" s="2">
        <v>205</v>
      </c>
      <c r="B861" t="s" s="3">
        <v>1</v>
      </c>
      <c r="C861" t="s" s="4">
        <v>206</v>
      </c>
      <c r="D861" s="28"/>
      <c r="E861" t="s" s="3">
        <v>3</v>
      </c>
      <c r="F861" t="s" s="6">
        <v>207</v>
      </c>
      <c r="G861" s="29"/>
      <c r="H861" s="30"/>
      <c r="I861" s="31"/>
      <c r="J861" s="32"/>
      <c r="K861" s="33"/>
    </row>
    <row r="862" ht="17" customHeight="1">
      <c r="A862" s="12">
        <v>44197</v>
      </c>
      <c r="B862" s="13">
        <v>44</v>
      </c>
      <c r="C862" s="14">
        <v>43.5</v>
      </c>
      <c r="D862" s="15"/>
      <c r="E862" s="13">
        <v>3.3</v>
      </c>
      <c r="F862" s="16">
        <v>2.6</v>
      </c>
      <c r="G862" s="17"/>
      <c r="H862" s="18"/>
      <c r="I862" s="19"/>
      <c r="J862" s="20"/>
      <c r="K862" s="21"/>
    </row>
    <row r="863" ht="17" customHeight="1">
      <c r="A863" s="12">
        <v>44228</v>
      </c>
      <c r="B863" s="13">
        <v>42</v>
      </c>
      <c r="C863" s="14">
        <v>44</v>
      </c>
      <c r="D863" s="15"/>
      <c r="E863" s="13">
        <v>3.9</v>
      </c>
      <c r="F863" s="16">
        <v>3.7</v>
      </c>
      <c r="G863" s="17"/>
      <c r="H863" s="18"/>
      <c r="I863" s="19"/>
      <c r="J863" s="20"/>
      <c r="K863" s="21"/>
    </row>
    <row r="864" ht="17" customHeight="1">
      <c r="A864" s="12">
        <v>44256</v>
      </c>
      <c r="B864" s="13">
        <v>40.6</v>
      </c>
      <c r="C864" s="14">
        <v>39.5</v>
      </c>
      <c r="D864" s="15"/>
      <c r="E864" s="13">
        <v>1.1</v>
      </c>
      <c r="F864" s="16">
        <v>1.1</v>
      </c>
      <c r="G864" s="17"/>
      <c r="H864" s="18"/>
      <c r="I864" s="19"/>
      <c r="J864" s="20"/>
      <c r="K864" s="21"/>
    </row>
    <row r="865" ht="17" customHeight="1">
      <c r="A865" s="12">
        <v>44287</v>
      </c>
      <c r="B865" s="13">
        <v>35</v>
      </c>
      <c r="C865" s="14">
        <v>36</v>
      </c>
      <c r="D865" s="15"/>
      <c r="E865" s="13">
        <v>-2</v>
      </c>
      <c r="F865" s="16">
        <v>-2.5</v>
      </c>
      <c r="G865" s="17"/>
      <c r="H865" s="18"/>
      <c r="I865" s="19"/>
      <c r="J865" s="20"/>
      <c r="K865" s="21"/>
    </row>
    <row r="866" ht="17" customHeight="1">
      <c r="A866" s="12">
        <v>44317</v>
      </c>
      <c r="B866" s="13">
        <v>28.3</v>
      </c>
      <c r="C866" s="14">
        <v>27.6</v>
      </c>
      <c r="D866" s="15"/>
      <c r="E866" s="13">
        <v>-4.7</v>
      </c>
      <c r="F866" s="16">
        <v>-6.6</v>
      </c>
      <c r="G866" s="17"/>
      <c r="H866" s="18"/>
      <c r="I866" s="19"/>
      <c r="J866" s="20"/>
      <c r="K866" s="21"/>
    </row>
    <row r="867" ht="17" customHeight="1">
      <c r="A867" s="12">
        <v>44348</v>
      </c>
      <c r="B867" s="13">
        <v>22.1</v>
      </c>
      <c r="C867" s="14">
        <v>23.3</v>
      </c>
      <c r="D867" s="15"/>
      <c r="E867" s="13">
        <v>-7.2</v>
      </c>
      <c r="F867" s="16">
        <v>-8.1</v>
      </c>
      <c r="G867" s="17"/>
      <c r="H867" s="18"/>
      <c r="I867" s="19"/>
      <c r="J867" s="20"/>
      <c r="K867" s="21"/>
    </row>
    <row r="868" ht="17" customHeight="1">
      <c r="A868" s="12">
        <v>44378</v>
      </c>
      <c r="B868" s="13">
        <v>22.4</v>
      </c>
      <c r="C868" s="14">
        <v>25.6</v>
      </c>
      <c r="D868" s="15"/>
      <c r="E868" s="13">
        <v>-7.2</v>
      </c>
      <c r="F868" s="16">
        <v>-8.199999999999999</v>
      </c>
      <c r="G868" s="17"/>
      <c r="H868" s="18"/>
      <c r="I868" s="19"/>
      <c r="J868" s="20"/>
      <c r="K868" s="21"/>
    </row>
    <row r="869" ht="17" customHeight="1">
      <c r="A869" s="12">
        <v>44409</v>
      </c>
      <c r="B869" s="13">
        <v>26.2</v>
      </c>
      <c r="C869" s="14">
        <v>28.2</v>
      </c>
      <c r="D869" s="15"/>
      <c r="E869" s="13">
        <v>-4.4</v>
      </c>
      <c r="F869" s="16">
        <v>-6</v>
      </c>
      <c r="G869" s="17"/>
      <c r="H869" s="18"/>
      <c r="I869" s="19"/>
      <c r="J869" s="20"/>
      <c r="K869" s="21"/>
    </row>
    <row r="870" ht="17" customHeight="1">
      <c r="A870" s="12">
        <v>44440</v>
      </c>
      <c r="B870" s="13">
        <v>32.8</v>
      </c>
      <c r="C870" s="14">
        <v>32.8</v>
      </c>
      <c r="D870" s="15"/>
      <c r="E870" s="13">
        <v>-3.4</v>
      </c>
      <c r="F870" s="16">
        <v>-4.5</v>
      </c>
      <c r="G870" s="17"/>
      <c r="H870" s="18"/>
      <c r="I870" s="19"/>
      <c r="J870" s="20"/>
      <c r="K870" s="21"/>
    </row>
    <row r="871" ht="17" customHeight="1">
      <c r="A871" s="12">
        <v>44470</v>
      </c>
      <c r="B871" s="13">
        <v>36.8</v>
      </c>
      <c r="C871" s="14">
        <v>37.6</v>
      </c>
      <c r="D871" s="15"/>
      <c r="E871" s="13">
        <v>-4.4</v>
      </c>
      <c r="F871" s="16">
        <v>-3</v>
      </c>
      <c r="G871" s="17"/>
      <c r="H871" s="18"/>
      <c r="I871" s="19"/>
      <c r="J871" s="20"/>
      <c r="K871" s="21"/>
    </row>
    <row r="872" ht="17" customHeight="1">
      <c r="A872" s="12">
        <v>44501</v>
      </c>
      <c r="B872" s="13">
        <v>40</v>
      </c>
      <c r="C872" s="14">
        <v>41.8</v>
      </c>
      <c r="D872" s="15"/>
      <c r="E872" s="13">
        <v>-1</v>
      </c>
      <c r="F872" s="16">
        <v>-2</v>
      </c>
      <c r="G872" s="17"/>
      <c r="H872" s="18"/>
      <c r="I872" s="19"/>
      <c r="J872" s="20"/>
      <c r="K872" s="21"/>
    </row>
    <row r="873" ht="17" customHeight="1">
      <c r="A873" s="12">
        <v>44531</v>
      </c>
      <c r="B873" s="13">
        <v>41.7</v>
      </c>
      <c r="C873" s="14">
        <v>43.1</v>
      </c>
      <c r="D873" s="15"/>
      <c r="E873" s="13">
        <v>1.7</v>
      </c>
      <c r="F873" s="16">
        <v>1.3</v>
      </c>
      <c r="G873" s="17"/>
      <c r="H873" s="18"/>
      <c r="I873" s="19"/>
      <c r="J873" s="20"/>
      <c r="K873" s="21"/>
    </row>
    <row r="874" ht="17" customHeight="1">
      <c r="A874" t="s" s="22">
        <v>5</v>
      </c>
      <c r="B874" s="23">
        <f>AVERAGE(B862:B873)</f>
        <v>34.325</v>
      </c>
      <c r="C874" s="23">
        <f>AVERAGE(C862:C873)</f>
        <v>35.25</v>
      </c>
      <c r="D874" s="24"/>
      <c r="E874" s="23">
        <f>AVERAGE(E862:E873)</f>
        <v>-2.025</v>
      </c>
      <c r="F874" s="25">
        <f>AVERAGE(F862:F873)</f>
        <v>-2.68333333333333</v>
      </c>
      <c r="G874" s="17"/>
      <c r="H874" s="18"/>
      <c r="I874" s="19"/>
      <c r="J874" s="20"/>
      <c r="K874" s="21"/>
    </row>
    <row r="875" ht="17" customHeight="1">
      <c r="A875" s="26"/>
      <c r="B875" s="21"/>
      <c r="C875" s="21"/>
      <c r="D875" s="24"/>
      <c r="E875" s="21"/>
      <c r="F875" s="27"/>
      <c r="G875" s="17"/>
      <c r="H875" s="18"/>
      <c r="I875" s="19"/>
      <c r="J875" s="20"/>
      <c r="K875" s="21"/>
    </row>
    <row r="876" ht="47" customHeight="1">
      <c r="A876" t="s" s="2">
        <v>208</v>
      </c>
      <c r="B876" t="s" s="3">
        <v>1</v>
      </c>
      <c r="C876" t="s" s="4">
        <v>209</v>
      </c>
      <c r="D876" s="28"/>
      <c r="E876" t="s" s="3">
        <v>3</v>
      </c>
      <c r="F876" t="s" s="6">
        <v>210</v>
      </c>
      <c r="G876" s="29"/>
      <c r="H876" t="s" s="34">
        <v>12</v>
      </c>
      <c r="I876" t="s" s="35">
        <v>13</v>
      </c>
      <c r="J876" t="s" s="36">
        <v>68</v>
      </c>
      <c r="K876" t="s" s="37">
        <v>69</v>
      </c>
    </row>
    <row r="877" ht="17" customHeight="1">
      <c r="A877" s="12">
        <v>44197</v>
      </c>
      <c r="B877" s="13">
        <v>44.8</v>
      </c>
      <c r="C877" s="14">
        <v>44.1</v>
      </c>
      <c r="D877" s="15"/>
      <c r="E877" s="13">
        <v>0.6</v>
      </c>
      <c r="F877" s="16">
        <v>1.4</v>
      </c>
      <c r="G877" s="47"/>
      <c r="H877" s="38">
        <v>44.8</v>
      </c>
      <c r="I877" s="39">
        <v>0.6</v>
      </c>
      <c r="J877" s="41">
        <v>44.1</v>
      </c>
      <c r="K877" s="14">
        <v>0.6</v>
      </c>
    </row>
    <row r="878" ht="17" customHeight="1">
      <c r="A878" s="12">
        <v>44228</v>
      </c>
      <c r="B878" s="13">
        <v>43.1</v>
      </c>
      <c r="C878" s="14">
        <v>44.9</v>
      </c>
      <c r="D878" s="15"/>
      <c r="E878" s="13">
        <v>1.1</v>
      </c>
      <c r="F878" s="16">
        <v>2.8</v>
      </c>
      <c r="G878" s="47"/>
      <c r="H878" s="38">
        <v>45.4</v>
      </c>
      <c r="I878" s="39">
        <v>0.7</v>
      </c>
      <c r="J878" s="41">
        <v>44.9</v>
      </c>
      <c r="K878" s="14">
        <v>0.7</v>
      </c>
    </row>
    <row r="879" ht="17" customHeight="1">
      <c r="A879" s="12">
        <v>44256</v>
      </c>
      <c r="B879" s="13">
        <v>41.3</v>
      </c>
      <c r="C879" s="14">
        <v>41.3</v>
      </c>
      <c r="D879" s="15"/>
      <c r="E879" s="13">
        <v>0.6</v>
      </c>
      <c r="F879" s="16">
        <v>0</v>
      </c>
      <c r="G879" s="47"/>
      <c r="H879" s="38">
        <v>41.8</v>
      </c>
      <c r="I879" s="39">
        <v>0.3</v>
      </c>
      <c r="J879" s="41">
        <v>41.3</v>
      </c>
      <c r="K879" s="14">
        <v>0.3</v>
      </c>
    </row>
    <row r="880" ht="17" customHeight="1">
      <c r="A880" s="12">
        <v>44287</v>
      </c>
      <c r="B880" s="13">
        <v>36.8</v>
      </c>
      <c r="C880" s="14">
        <v>35.8</v>
      </c>
      <c r="D880" s="15"/>
      <c r="E880" s="13">
        <v>-1.2</v>
      </c>
      <c r="F880" s="16">
        <v>-1.8</v>
      </c>
      <c r="G880" s="47"/>
      <c r="H880" s="38">
        <v>35.8</v>
      </c>
      <c r="I880" s="39">
        <v>-1.5</v>
      </c>
      <c r="J880" s="41">
        <v>35.8</v>
      </c>
      <c r="K880" s="14">
        <v>-1.5</v>
      </c>
    </row>
    <row r="881" ht="17" customHeight="1">
      <c r="A881" s="12">
        <v>44317</v>
      </c>
      <c r="B881" s="13">
        <v>28.1</v>
      </c>
      <c r="C881" s="14">
        <v>28.5</v>
      </c>
      <c r="D881" s="15"/>
      <c r="E881" s="13">
        <v>-3.2</v>
      </c>
      <c r="F881" s="16">
        <v>-2.8</v>
      </c>
      <c r="G881" s="47"/>
      <c r="H881" s="38">
        <v>28.3</v>
      </c>
      <c r="I881" s="39">
        <v>-3</v>
      </c>
      <c r="J881" s="41">
        <v>28.3</v>
      </c>
      <c r="K881" s="14">
        <v>-3</v>
      </c>
    </row>
    <row r="882" ht="17" customHeight="1">
      <c r="A882" s="12">
        <v>44348</v>
      </c>
      <c r="B882" s="13">
        <v>22.2</v>
      </c>
      <c r="C882" s="14">
        <v>21.6</v>
      </c>
      <c r="D882" s="15"/>
      <c r="E882" s="13">
        <v>-4.8</v>
      </c>
      <c r="F882" s="16">
        <v>-3.9</v>
      </c>
      <c r="G882" s="47"/>
      <c r="H882" s="38">
        <v>21.9</v>
      </c>
      <c r="I882" s="39">
        <v>-4.1</v>
      </c>
      <c r="J882" s="41">
        <v>21.9</v>
      </c>
      <c r="K882" s="14">
        <v>-4.1</v>
      </c>
    </row>
    <row r="883" ht="17" customHeight="1">
      <c r="A883" s="12">
        <v>44378</v>
      </c>
      <c r="B883" s="13">
        <v>21.4</v>
      </c>
      <c r="C883" s="14">
        <v>22.4</v>
      </c>
      <c r="D883" s="15"/>
      <c r="E883" s="13">
        <v>-4.6</v>
      </c>
      <c r="F883" s="16">
        <v>-3.9</v>
      </c>
      <c r="G883" s="47"/>
      <c r="H883" s="38">
        <v>22.7</v>
      </c>
      <c r="I883" s="39">
        <v>-3.8</v>
      </c>
      <c r="J883" s="41">
        <v>22.7</v>
      </c>
      <c r="K883" s="14">
        <v>-3.8</v>
      </c>
    </row>
    <row r="884" ht="17" customHeight="1">
      <c r="A884" s="12">
        <v>44409</v>
      </c>
      <c r="B884" s="13">
        <v>25</v>
      </c>
      <c r="C884" s="14">
        <v>26.6</v>
      </c>
      <c r="D884" s="15"/>
      <c r="E884" s="13">
        <v>-2.5</v>
      </c>
      <c r="F884" s="16">
        <v>-2.6</v>
      </c>
      <c r="G884" s="47"/>
      <c r="H884" s="38">
        <v>26.6</v>
      </c>
      <c r="I884" s="39">
        <v>-2.5</v>
      </c>
      <c r="J884" s="41">
        <v>26.6</v>
      </c>
      <c r="K884" s="14">
        <v>-2.5</v>
      </c>
    </row>
    <row r="885" ht="17" customHeight="1">
      <c r="A885" s="12">
        <v>44440</v>
      </c>
      <c r="B885" s="13">
        <v>31.7</v>
      </c>
      <c r="C885" s="14">
        <v>32.2</v>
      </c>
      <c r="D885" s="15"/>
      <c r="E885" s="13">
        <v>-2</v>
      </c>
      <c r="F885" s="16">
        <v>-3.4</v>
      </c>
      <c r="G885" s="47"/>
      <c r="H885" s="38">
        <v>33</v>
      </c>
      <c r="I885" s="39">
        <v>-3.6</v>
      </c>
      <c r="J885" s="41">
        <v>33</v>
      </c>
      <c r="K885" s="14">
        <v>-3.6</v>
      </c>
    </row>
    <row r="886" ht="17" customHeight="1">
      <c r="A886" s="12">
        <v>44470</v>
      </c>
      <c r="B886" s="13">
        <v>35</v>
      </c>
      <c r="C886" s="14">
        <v>34.4</v>
      </c>
      <c r="D886" s="15"/>
      <c r="E886" s="13">
        <v>-0.9</v>
      </c>
      <c r="F886" s="16">
        <v>-1.6</v>
      </c>
      <c r="G886" s="47"/>
      <c r="H886" s="38">
        <v>35.9</v>
      </c>
      <c r="I886" s="39">
        <v>-2.9</v>
      </c>
      <c r="J886" s="41">
        <v>34.4</v>
      </c>
      <c r="K886" s="14">
        <v>-2.4</v>
      </c>
    </row>
    <row r="887" ht="17" customHeight="1">
      <c r="A887" s="12">
        <v>44501</v>
      </c>
      <c r="B887" s="13">
        <v>40</v>
      </c>
      <c r="C887" s="14">
        <v>41.2</v>
      </c>
      <c r="D887" s="15"/>
      <c r="E887" s="13">
        <v>-0.6</v>
      </c>
      <c r="F887" s="16">
        <v>-0.8</v>
      </c>
      <c r="G887" s="47"/>
      <c r="H887" s="38">
        <v>40.8</v>
      </c>
      <c r="I887" s="39">
        <v>-1.4</v>
      </c>
      <c r="J887" s="41">
        <v>40.8</v>
      </c>
      <c r="K887" s="14">
        <v>-1.4</v>
      </c>
    </row>
    <row r="888" ht="17" customHeight="1">
      <c r="A888" s="12">
        <v>44531</v>
      </c>
      <c r="B888" s="13">
        <v>42</v>
      </c>
      <c r="C888" s="14">
        <v>45.9</v>
      </c>
      <c r="D888" s="15"/>
      <c r="E888" s="13">
        <v>1.1</v>
      </c>
      <c r="F888" s="16">
        <v>1.2</v>
      </c>
      <c r="G888" s="47"/>
      <c r="H888" s="38">
        <v>45.9</v>
      </c>
      <c r="I888" s="39">
        <v>0.4</v>
      </c>
      <c r="J888" s="41">
        <v>45.9</v>
      </c>
      <c r="K888" s="14">
        <v>0.5</v>
      </c>
    </row>
    <row r="889" ht="17" customHeight="1">
      <c r="A889" t="s" s="22">
        <v>5</v>
      </c>
      <c r="B889" s="23">
        <f>AVERAGE(B877:B888)</f>
        <v>34.2833333333333</v>
      </c>
      <c r="C889" s="23">
        <f>AVERAGE(C877:C888)</f>
        <v>34.9083333333333</v>
      </c>
      <c r="D889" s="24"/>
      <c r="E889" s="23">
        <f>AVERAGE(E877:E888)</f>
        <v>-1.36666666666667</v>
      </c>
      <c r="F889" s="25">
        <f>AVERAGE(F877:F888)</f>
        <v>-1.28333333333333</v>
      </c>
      <c r="G889" s="17"/>
      <c r="H889" s="42">
        <f>AVERAGE(H877:H888)</f>
        <v>35.2416666666667</v>
      </c>
      <c r="I889" s="43">
        <f>AVERAGE(I877:I888)</f>
        <v>-1.73333333333333</v>
      </c>
      <c r="J889" s="44">
        <f>AVERAGE(J877:J888)</f>
        <v>34.975</v>
      </c>
      <c r="K889" s="45">
        <f>AVERAGE(K877:K888)</f>
        <v>-1.68333333333333</v>
      </c>
    </row>
    <row r="890" ht="17" customHeight="1">
      <c r="A890" s="26"/>
      <c r="B890" s="21"/>
      <c r="C890" s="21"/>
      <c r="D890" s="24"/>
      <c r="E890" s="21"/>
      <c r="F890" s="27"/>
      <c r="G890" s="17"/>
      <c r="H890" s="18"/>
      <c r="I890" s="19"/>
      <c r="J890" s="20"/>
      <c r="K890" s="21"/>
    </row>
    <row r="891" ht="47" customHeight="1">
      <c r="A891" t="s" s="2">
        <v>211</v>
      </c>
      <c r="B891" t="s" s="3">
        <v>1</v>
      </c>
      <c r="C891" t="s" s="4">
        <v>212</v>
      </c>
      <c r="D891" s="28"/>
      <c r="E891" t="s" s="3">
        <v>3</v>
      </c>
      <c r="F891" t="s" s="6">
        <v>213</v>
      </c>
      <c r="G891" s="29"/>
      <c r="H891" t="s" s="34">
        <v>12</v>
      </c>
      <c r="I891" t="s" s="35">
        <v>13</v>
      </c>
      <c r="J891" t="s" s="36">
        <v>214</v>
      </c>
      <c r="K891" t="s" s="37">
        <v>215</v>
      </c>
    </row>
    <row r="892" ht="17" customHeight="1">
      <c r="A892" s="12">
        <v>44197</v>
      </c>
      <c r="B892" s="13">
        <v>47.6</v>
      </c>
      <c r="C892" s="14">
        <v>47.7</v>
      </c>
      <c r="D892" s="15"/>
      <c r="E892" s="13">
        <v>7.3</v>
      </c>
      <c r="F892" s="16">
        <v>9.199999999999999</v>
      </c>
      <c r="G892" s="47"/>
      <c r="H892" s="53">
        <v>47.7</v>
      </c>
      <c r="I892" s="39">
        <v>8.800000000000001</v>
      </c>
      <c r="J892" s="41">
        <v>47.7</v>
      </c>
      <c r="K892" s="14">
        <v>9.199999999999999</v>
      </c>
    </row>
    <row r="893" ht="17" customHeight="1">
      <c r="A893" s="12">
        <v>44228</v>
      </c>
      <c r="B893" s="13">
        <v>45.3</v>
      </c>
      <c r="C893" s="14">
        <v>44.7</v>
      </c>
      <c r="D893" s="15"/>
      <c r="E893" s="13">
        <v>7.5</v>
      </c>
      <c r="F893" s="16">
        <v>9.5</v>
      </c>
      <c r="G893" s="47"/>
      <c r="H893" s="53">
        <v>44.7</v>
      </c>
      <c r="I893" s="39">
        <v>7.5</v>
      </c>
      <c r="J893" s="41">
        <v>44.7</v>
      </c>
      <c r="K893" s="14">
        <v>9.5</v>
      </c>
    </row>
    <row r="894" ht="17" customHeight="1">
      <c r="A894" s="12">
        <v>44256</v>
      </c>
      <c r="B894" s="13">
        <v>43.6</v>
      </c>
      <c r="C894" s="14">
        <v>42.2</v>
      </c>
      <c r="D894" s="15"/>
      <c r="E894" s="13">
        <v>6.6</v>
      </c>
      <c r="F894" s="16">
        <v>7.2</v>
      </c>
      <c r="G894" s="47"/>
      <c r="H894" s="53">
        <v>42.2</v>
      </c>
      <c r="I894" s="39">
        <v>6.7</v>
      </c>
      <c r="J894" s="41">
        <v>42.2</v>
      </c>
      <c r="K894" s="14">
        <v>7.2</v>
      </c>
    </row>
    <row r="895" ht="17" customHeight="1">
      <c r="A895" s="12">
        <v>44287</v>
      </c>
      <c r="B895" s="13">
        <v>37</v>
      </c>
      <c r="C895" s="14">
        <v>36.9</v>
      </c>
      <c r="D895" s="15"/>
      <c r="E895" s="13">
        <v>4.2</v>
      </c>
      <c r="F895" s="16">
        <v>4.3</v>
      </c>
      <c r="G895" s="47"/>
      <c r="H895" s="53">
        <v>36.9</v>
      </c>
      <c r="I895" s="39">
        <v>2.5</v>
      </c>
      <c r="J895" s="41">
        <v>36.9</v>
      </c>
      <c r="K895" s="14">
        <v>4.3</v>
      </c>
    </row>
    <row r="896" ht="17" customHeight="1">
      <c r="A896" s="12">
        <v>44317</v>
      </c>
      <c r="B896" s="13">
        <v>31.9</v>
      </c>
      <c r="C896" s="14">
        <v>31.1</v>
      </c>
      <c r="D896" s="15"/>
      <c r="E896" s="13">
        <v>2.7</v>
      </c>
      <c r="F896" s="16">
        <v>1.5</v>
      </c>
      <c r="G896" s="47"/>
      <c r="H896" s="53">
        <v>32.9</v>
      </c>
      <c r="I896" s="39">
        <v>1.5</v>
      </c>
      <c r="J896" s="41">
        <v>31.1</v>
      </c>
      <c r="K896" s="14">
        <v>1.5</v>
      </c>
    </row>
    <row r="897" ht="17" customHeight="1">
      <c r="A897" s="12">
        <v>44348</v>
      </c>
      <c r="B897" s="13">
        <v>24.4</v>
      </c>
      <c r="C897" s="14">
        <v>25.4</v>
      </c>
      <c r="D897" s="15"/>
      <c r="E897" s="13">
        <v>0.3</v>
      </c>
      <c r="F897" s="16">
        <v>-0.4</v>
      </c>
      <c r="G897" s="47"/>
      <c r="H897" s="53">
        <v>25.5</v>
      </c>
      <c r="I897" s="39">
        <v>-1.5</v>
      </c>
      <c r="J897" s="41">
        <v>25.5</v>
      </c>
      <c r="K897" s="14">
        <v>-0.4</v>
      </c>
    </row>
    <row r="898" ht="17" customHeight="1">
      <c r="A898" s="12">
        <v>44378</v>
      </c>
      <c r="B898" s="13">
        <v>23.3</v>
      </c>
      <c r="C898" s="14">
        <v>23.1</v>
      </c>
      <c r="D898" s="15"/>
      <c r="E898" s="13">
        <v>0</v>
      </c>
      <c r="F898" s="16">
        <v>0.4</v>
      </c>
      <c r="G898" s="47"/>
      <c r="H898" s="53">
        <v>26.3</v>
      </c>
      <c r="I898" s="39">
        <v>0.2</v>
      </c>
      <c r="J898" s="41">
        <v>23.1</v>
      </c>
      <c r="K898" s="14">
        <v>0.4</v>
      </c>
    </row>
    <row r="899" ht="17" customHeight="1">
      <c r="A899" s="12">
        <v>44409</v>
      </c>
      <c r="B899" s="13">
        <v>29.4</v>
      </c>
      <c r="C899" s="14">
        <v>30.4</v>
      </c>
      <c r="D899" s="15"/>
      <c r="E899" s="13">
        <v>0.2</v>
      </c>
      <c r="F899" s="16">
        <v>0.9</v>
      </c>
      <c r="G899" s="47"/>
      <c r="H899" s="53">
        <v>30.4</v>
      </c>
      <c r="I899" s="39">
        <v>0.9</v>
      </c>
      <c r="J899" s="41">
        <v>30.4</v>
      </c>
      <c r="K899" s="14">
        <v>0.9</v>
      </c>
    </row>
    <row r="900" ht="17" customHeight="1">
      <c r="A900" s="12">
        <v>44440</v>
      </c>
      <c r="B900" s="13">
        <v>32.9</v>
      </c>
      <c r="C900" s="14">
        <v>34.3</v>
      </c>
      <c r="D900" s="15"/>
      <c r="E900" s="13">
        <v>0.4</v>
      </c>
      <c r="F900" s="16">
        <v>2.6</v>
      </c>
      <c r="G900" s="47"/>
      <c r="H900" s="53">
        <v>35.6</v>
      </c>
      <c r="I900" s="39">
        <v>2</v>
      </c>
      <c r="J900" s="41">
        <v>33.7</v>
      </c>
      <c r="K900" s="14">
        <v>2.6</v>
      </c>
    </row>
    <row r="901" ht="17" customHeight="1">
      <c r="A901" s="12">
        <v>44470</v>
      </c>
      <c r="B901" s="13">
        <v>39.4</v>
      </c>
      <c r="C901" s="14">
        <v>39</v>
      </c>
      <c r="D901" s="15"/>
      <c r="E901" s="13">
        <v>2.2</v>
      </c>
      <c r="F901" s="16">
        <v>4.7</v>
      </c>
      <c r="G901" s="47"/>
      <c r="H901" s="53">
        <v>38.3</v>
      </c>
      <c r="I901" s="39">
        <v>1.6</v>
      </c>
      <c r="J901" s="41">
        <v>38.3</v>
      </c>
      <c r="K901" s="14">
        <v>4.7</v>
      </c>
    </row>
    <row r="902" ht="17" customHeight="1">
      <c r="A902" s="12">
        <v>44501</v>
      </c>
      <c r="B902" s="13">
        <v>45.3</v>
      </c>
      <c r="C902" s="14">
        <v>43</v>
      </c>
      <c r="D902" s="15"/>
      <c r="E902" s="13">
        <v>4.9</v>
      </c>
      <c r="F902" s="16">
        <v>5.3</v>
      </c>
      <c r="G902" s="47"/>
      <c r="H902" s="53">
        <v>43.3</v>
      </c>
      <c r="I902" s="39">
        <v>5.1</v>
      </c>
      <c r="J902" s="41">
        <v>43</v>
      </c>
      <c r="K902" s="14">
        <v>5.3</v>
      </c>
    </row>
    <row r="903" ht="17" customHeight="1">
      <c r="A903" s="12">
        <v>44531</v>
      </c>
      <c r="B903" s="13">
        <v>45.9</v>
      </c>
      <c r="C903" s="14">
        <v>45.2</v>
      </c>
      <c r="D903" s="15"/>
      <c r="E903" s="13">
        <v>6.1</v>
      </c>
      <c r="F903" s="16">
        <v>7.9</v>
      </c>
      <c r="G903" s="47"/>
      <c r="H903" s="53">
        <v>45.2</v>
      </c>
      <c r="I903" s="39">
        <v>6.1</v>
      </c>
      <c r="J903" s="41">
        <v>45.2</v>
      </c>
      <c r="K903" s="14">
        <v>7.9</v>
      </c>
    </row>
    <row r="904" ht="17" customHeight="1">
      <c r="A904" t="s" s="22">
        <v>5</v>
      </c>
      <c r="B904" s="23">
        <f>AVERAGE(B892:B903)</f>
        <v>37.1666666666667</v>
      </c>
      <c r="C904" s="23">
        <f>AVERAGE(C892:C903)</f>
        <v>36.9166666666667</v>
      </c>
      <c r="D904" s="24"/>
      <c r="E904" s="23">
        <f>AVERAGE(E892:E903)</f>
        <v>3.53333333333333</v>
      </c>
      <c r="F904" s="25">
        <f>AVERAGE(F892:F903)</f>
        <v>4.425</v>
      </c>
      <c r="G904" s="17"/>
      <c r="H904" s="42">
        <f>AVERAGE(H892:H903)</f>
        <v>37.4166666666667</v>
      </c>
      <c r="I904" s="43">
        <f>AVERAGE(I892:I903)</f>
        <v>3.45</v>
      </c>
      <c r="J904" s="44">
        <f>AVERAGE(J892:J903)</f>
        <v>36.8166666666667</v>
      </c>
      <c r="K904" s="45">
        <f>AVERAGE(K892:K903)</f>
        <v>4.425</v>
      </c>
    </row>
    <row r="905" ht="17" customHeight="1">
      <c r="A905" s="26"/>
      <c r="B905" s="21"/>
      <c r="C905" s="21"/>
      <c r="D905" s="24"/>
      <c r="E905" s="21"/>
      <c r="F905" s="27"/>
      <c r="G905" s="17"/>
      <c r="H905" s="18"/>
      <c r="I905" s="19"/>
      <c r="J905" s="20"/>
      <c r="K905" s="21"/>
    </row>
    <row r="906" ht="17" customHeight="1">
      <c r="A906" t="s" s="46">
        <v>216</v>
      </c>
      <c r="B906" s="21"/>
      <c r="C906" s="21"/>
      <c r="D906" s="24"/>
      <c r="E906" s="21"/>
      <c r="F906" s="27"/>
      <c r="G906" s="17"/>
      <c r="H906" s="18"/>
      <c r="I906" s="19"/>
      <c r="J906" s="20"/>
      <c r="K906" s="21"/>
    </row>
    <row r="907" ht="17" customHeight="1">
      <c r="A907" s="26"/>
      <c r="B907" s="21"/>
      <c r="C907" s="21"/>
      <c r="D907" s="24"/>
      <c r="E907" s="21"/>
      <c r="F907" s="27"/>
      <c r="G907" s="17"/>
      <c r="H907" s="18"/>
      <c r="I907" s="19"/>
      <c r="J907" s="20"/>
      <c r="K907" s="21"/>
    </row>
    <row r="908" ht="47" customHeight="1">
      <c r="A908" t="s" s="2">
        <v>217</v>
      </c>
      <c r="B908" t="s" s="3">
        <v>1</v>
      </c>
      <c r="C908" t="s" s="4">
        <v>218</v>
      </c>
      <c r="D908" s="28"/>
      <c r="E908" t="s" s="3">
        <v>3</v>
      </c>
      <c r="F908" t="s" s="6">
        <v>219</v>
      </c>
      <c r="G908" s="29"/>
      <c r="H908" t="s" s="34">
        <v>12</v>
      </c>
      <c r="I908" t="s" s="35">
        <v>13</v>
      </c>
      <c r="J908" t="s" s="36">
        <v>220</v>
      </c>
      <c r="K908" t="s" s="37">
        <v>221</v>
      </c>
    </row>
    <row r="909" ht="17" customHeight="1">
      <c r="A909" s="12">
        <v>44197</v>
      </c>
      <c r="B909" s="13">
        <v>44.3333333333333</v>
      </c>
      <c r="C909" s="14">
        <v>44.9</v>
      </c>
      <c r="D909" s="15"/>
      <c r="E909" s="13">
        <v>15.5555555555556</v>
      </c>
      <c r="F909" s="16">
        <v>15.6</v>
      </c>
      <c r="G909" s="17"/>
      <c r="H909" s="38">
        <v>44.6</v>
      </c>
      <c r="I909" s="39">
        <v>16.9</v>
      </c>
      <c r="J909" s="41">
        <v>44.6</v>
      </c>
      <c r="K909" s="14">
        <v>16.9</v>
      </c>
    </row>
    <row r="910" ht="17" customHeight="1">
      <c r="A910" s="12">
        <v>44228</v>
      </c>
      <c r="B910" s="13">
        <v>43.7777777777778</v>
      </c>
      <c r="C910" s="14">
        <v>43.3</v>
      </c>
      <c r="D910" s="15"/>
      <c r="E910" s="13">
        <v>12.2222222222222</v>
      </c>
      <c r="F910" s="16">
        <v>17.7</v>
      </c>
      <c r="G910" s="17"/>
      <c r="H910" s="38">
        <v>42.9</v>
      </c>
      <c r="I910" s="39">
        <v>12.7</v>
      </c>
      <c r="J910" s="41">
        <v>42.9</v>
      </c>
      <c r="K910" s="14">
        <v>12.7</v>
      </c>
    </row>
    <row r="911" ht="17" customHeight="1">
      <c r="A911" s="12">
        <v>44256</v>
      </c>
      <c r="B911" s="13">
        <v>41.9444444444444</v>
      </c>
      <c r="C911" s="14">
        <v>42.2</v>
      </c>
      <c r="D911" s="15"/>
      <c r="E911" s="13">
        <v>11</v>
      </c>
      <c r="F911" s="16">
        <v>15.6</v>
      </c>
      <c r="G911" s="17"/>
      <c r="H911" s="38">
        <v>42.1</v>
      </c>
      <c r="I911" s="39">
        <v>10.2</v>
      </c>
      <c r="J911" s="41">
        <v>42.1</v>
      </c>
      <c r="K911" s="14">
        <v>13.9</v>
      </c>
    </row>
    <row r="912" ht="17" customHeight="1">
      <c r="A912" s="12">
        <v>44287</v>
      </c>
      <c r="B912" s="13">
        <v>39.8888888888889</v>
      </c>
      <c r="C912" s="14">
        <v>40.3</v>
      </c>
      <c r="D912" s="15"/>
      <c r="E912" s="13">
        <v>7.22222222222222</v>
      </c>
      <c r="F912" s="16">
        <v>10.1</v>
      </c>
      <c r="G912" s="17"/>
      <c r="H912" s="38">
        <v>39</v>
      </c>
      <c r="I912" s="39">
        <v>6.8</v>
      </c>
      <c r="J912" s="41">
        <v>39</v>
      </c>
      <c r="K912" s="14">
        <v>7.4</v>
      </c>
    </row>
    <row r="913" ht="17" customHeight="1">
      <c r="A913" s="12">
        <v>44317</v>
      </c>
      <c r="B913" s="13">
        <v>37.2222222222222</v>
      </c>
      <c r="C913" s="14">
        <v>38.1</v>
      </c>
      <c r="D913" s="15"/>
      <c r="E913" s="13">
        <v>2.44444444444444</v>
      </c>
      <c r="F913" s="16">
        <v>7.1</v>
      </c>
      <c r="G913" s="17"/>
      <c r="H913" s="38">
        <v>38.1</v>
      </c>
      <c r="I913" s="39">
        <v>3.2</v>
      </c>
      <c r="J913" s="41">
        <v>38.1</v>
      </c>
      <c r="K913" s="14">
        <v>4.7</v>
      </c>
    </row>
    <row r="914" ht="17" customHeight="1">
      <c r="A914" s="12">
        <v>44348</v>
      </c>
      <c r="B914" s="13">
        <v>35</v>
      </c>
      <c r="C914" s="14">
        <v>35</v>
      </c>
      <c r="D914" s="15"/>
      <c r="E914" s="13">
        <v>0.222222222222222</v>
      </c>
      <c r="F914" s="16">
        <v>3</v>
      </c>
      <c r="G914" s="17"/>
      <c r="H914" s="38">
        <v>34.3</v>
      </c>
      <c r="I914" s="39">
        <v>0.6</v>
      </c>
      <c r="J914" s="41">
        <v>34.3</v>
      </c>
      <c r="K914" s="14">
        <v>0.6</v>
      </c>
    </row>
    <row r="915" ht="17" customHeight="1">
      <c r="A915" s="12">
        <v>44378</v>
      </c>
      <c r="B915" s="13">
        <v>34</v>
      </c>
      <c r="C915" s="14">
        <v>34.4</v>
      </c>
      <c r="D915" s="15"/>
      <c r="E915" s="13">
        <v>-1.11111111111111</v>
      </c>
      <c r="F915" s="16">
        <v>0.2</v>
      </c>
      <c r="G915" s="17"/>
      <c r="H915" s="38">
        <v>33.7</v>
      </c>
      <c r="I915" s="39">
        <v>-0.6</v>
      </c>
      <c r="J915" s="41">
        <v>33.7</v>
      </c>
      <c r="K915" s="14">
        <v>-0.5</v>
      </c>
    </row>
    <row r="916" ht="17" customHeight="1">
      <c r="A916" s="12">
        <v>44409</v>
      </c>
      <c r="B916" s="13">
        <v>37.7777777777778</v>
      </c>
      <c r="C916" s="14">
        <v>37.2</v>
      </c>
      <c r="D916" s="15"/>
      <c r="E916" s="13">
        <v>0.444444444444444</v>
      </c>
      <c r="F916" s="16">
        <v>2.4</v>
      </c>
      <c r="G916" s="17"/>
      <c r="H916" s="38">
        <v>36.7</v>
      </c>
      <c r="I916" s="39">
        <v>1.3</v>
      </c>
      <c r="J916" s="41">
        <v>36.7</v>
      </c>
      <c r="K916" s="14">
        <v>2.2</v>
      </c>
    </row>
    <row r="917" ht="17" customHeight="1">
      <c r="A917" s="12">
        <v>44440</v>
      </c>
      <c r="B917" s="13">
        <v>40.1666666666667</v>
      </c>
      <c r="C917" s="14">
        <v>40.2</v>
      </c>
      <c r="D917" s="15"/>
      <c r="E917" s="13">
        <v>3</v>
      </c>
      <c r="F917" s="16">
        <v>8</v>
      </c>
      <c r="G917" s="17"/>
      <c r="H917" s="38">
        <v>40.2</v>
      </c>
      <c r="I917" s="39">
        <v>2.8</v>
      </c>
      <c r="J917" s="41">
        <v>40.2</v>
      </c>
      <c r="K917" s="14">
        <v>5.2</v>
      </c>
    </row>
    <row r="918" ht="17" customHeight="1">
      <c r="A918" s="12">
        <v>44470</v>
      </c>
      <c r="B918" s="13">
        <v>42.7777777777778</v>
      </c>
      <c r="C918" s="14">
        <v>43.8</v>
      </c>
      <c r="D918" s="15"/>
      <c r="E918" s="13">
        <v>8.888888888888889</v>
      </c>
      <c r="F918" s="16">
        <v>12.8</v>
      </c>
      <c r="G918" s="17"/>
      <c r="H918" s="38">
        <v>42.6</v>
      </c>
      <c r="I918" s="39">
        <v>8.199999999999999</v>
      </c>
      <c r="J918" s="41">
        <v>42.6</v>
      </c>
      <c r="K918" s="14">
        <v>8.6</v>
      </c>
    </row>
    <row r="919" ht="17" customHeight="1">
      <c r="A919" s="12">
        <v>44501</v>
      </c>
      <c r="B919" s="13">
        <v>43.6666666666667</v>
      </c>
      <c r="C919" s="14">
        <v>45</v>
      </c>
      <c r="D919" s="15"/>
      <c r="E919" s="13">
        <v>11.6666666666667</v>
      </c>
      <c r="F919" s="16">
        <v>13.5</v>
      </c>
      <c r="G919" s="17"/>
      <c r="H919" s="38">
        <v>44.5</v>
      </c>
      <c r="I919" s="39">
        <v>11.2</v>
      </c>
      <c r="J919" s="41">
        <v>44.5</v>
      </c>
      <c r="K919" s="14">
        <v>11.5</v>
      </c>
    </row>
    <row r="920" ht="17" customHeight="1">
      <c r="A920" s="12">
        <v>44531</v>
      </c>
      <c r="B920" s="13">
        <v>44.2222222222222</v>
      </c>
      <c r="C920" s="14">
        <v>45</v>
      </c>
      <c r="D920" s="15"/>
      <c r="E920" s="13">
        <v>12.1111111111111</v>
      </c>
      <c r="F920" s="16">
        <v>15.6</v>
      </c>
      <c r="G920" s="17"/>
      <c r="H920" s="38">
        <v>45</v>
      </c>
      <c r="I920" s="39">
        <v>15.4</v>
      </c>
      <c r="J920" s="41">
        <v>45</v>
      </c>
      <c r="K920" s="14">
        <v>15.4</v>
      </c>
    </row>
    <row r="921" ht="17" customHeight="1">
      <c r="A921" t="s" s="22">
        <v>5</v>
      </c>
      <c r="B921" s="23">
        <f>AVERAGE(B909:B920)</f>
        <v>40.3981481481482</v>
      </c>
      <c r="C921" s="23">
        <f>AVERAGE(C909:C920)</f>
        <v>40.7833333333333</v>
      </c>
      <c r="D921" s="24"/>
      <c r="E921" s="23">
        <f>AVERAGE(E909:E920)</f>
        <v>6.97222222222223</v>
      </c>
      <c r="F921" s="25">
        <f>AVERAGE(F909:F920)</f>
        <v>10.1333333333333</v>
      </c>
      <c r="G921" s="17"/>
      <c r="H921" s="42">
        <f>AVERAGE(H909:H920)</f>
        <v>40.3083333333333</v>
      </c>
      <c r="I921" s="43">
        <f>AVERAGE(I909:I920)</f>
        <v>7.39166666666667</v>
      </c>
      <c r="J921" s="44">
        <f>AVERAGE(J909:J920)</f>
        <v>40.3083333333333</v>
      </c>
      <c r="K921" s="45">
        <f>AVERAGE(K909:K920)</f>
        <v>8.21666666666667</v>
      </c>
    </row>
    <row r="922" ht="17" customHeight="1">
      <c r="A922" s="26"/>
      <c r="B922" s="21"/>
      <c r="C922" s="21"/>
      <c r="D922" s="24"/>
      <c r="E922" s="21"/>
      <c r="F922" s="27"/>
      <c r="G922" s="17"/>
      <c r="H922" s="18"/>
      <c r="I922" s="19"/>
      <c r="J922" s="20"/>
      <c r="K922" s="21"/>
    </row>
    <row r="923" ht="47" customHeight="1">
      <c r="A923" t="s" s="2">
        <v>222</v>
      </c>
      <c r="B923" t="s" s="3">
        <v>1</v>
      </c>
      <c r="C923" t="s" s="4">
        <v>223</v>
      </c>
      <c r="D923" s="28"/>
      <c r="E923" t="s" s="3">
        <v>3</v>
      </c>
      <c r="F923" t="s" s="6">
        <v>224</v>
      </c>
      <c r="G923" s="29"/>
      <c r="H923" t="s" s="34">
        <v>12</v>
      </c>
      <c r="I923" t="s" s="35">
        <v>13</v>
      </c>
      <c r="J923" t="s" s="36">
        <v>171</v>
      </c>
      <c r="K923" t="s" s="37">
        <v>172</v>
      </c>
    </row>
    <row r="924" ht="17" customHeight="1">
      <c r="A924" s="12">
        <v>44197</v>
      </c>
      <c r="B924" s="13">
        <v>44.1666666666667</v>
      </c>
      <c r="C924" s="14">
        <v>44.1</v>
      </c>
      <c r="D924" s="15"/>
      <c r="E924" s="13">
        <v>20</v>
      </c>
      <c r="F924" s="16">
        <v>19</v>
      </c>
      <c r="G924" s="17"/>
      <c r="H924" s="38">
        <v>43.4</v>
      </c>
      <c r="I924" s="39">
        <v>19.9</v>
      </c>
      <c r="J924" s="41">
        <v>43.4</v>
      </c>
      <c r="K924" s="14">
        <v>19.9</v>
      </c>
    </row>
    <row r="925" ht="17" customHeight="1">
      <c r="A925" s="12">
        <v>44228</v>
      </c>
      <c r="B925" s="13">
        <v>42.3333333333333</v>
      </c>
      <c r="C925" s="14">
        <v>42.7</v>
      </c>
      <c r="D925" s="15"/>
      <c r="E925" s="13">
        <v>15</v>
      </c>
      <c r="F925" s="16">
        <v>15.2</v>
      </c>
      <c r="G925" s="17"/>
      <c r="H925" s="38">
        <v>42.5</v>
      </c>
      <c r="I925" s="39">
        <v>15.6</v>
      </c>
      <c r="J925" s="41">
        <v>42.5</v>
      </c>
      <c r="K925" s="14">
        <v>15.6</v>
      </c>
    </row>
    <row r="926" ht="17" customHeight="1">
      <c r="A926" s="12">
        <v>44256</v>
      </c>
      <c r="B926" s="13">
        <v>40.5555555555556</v>
      </c>
      <c r="C926" s="14">
        <v>42.2</v>
      </c>
      <c r="D926" s="15"/>
      <c r="E926" s="13">
        <v>12.7777777777778</v>
      </c>
      <c r="F926" s="16">
        <v>16</v>
      </c>
      <c r="G926" s="17"/>
      <c r="H926" s="38">
        <v>42.5</v>
      </c>
      <c r="I926" s="39">
        <v>15.2</v>
      </c>
      <c r="J926" s="41">
        <v>42.5</v>
      </c>
      <c r="K926" s="14">
        <v>15.2</v>
      </c>
    </row>
    <row r="927" ht="17" customHeight="1">
      <c r="A927" s="12">
        <v>44287</v>
      </c>
      <c r="B927" s="13">
        <v>41.6666666666667</v>
      </c>
      <c r="C927" s="14">
        <v>41.1</v>
      </c>
      <c r="D927" s="15"/>
      <c r="E927" s="13">
        <v>12.2222222222222</v>
      </c>
      <c r="F927" s="16">
        <v>12.6</v>
      </c>
      <c r="G927" s="17"/>
      <c r="H927" s="38">
        <v>41</v>
      </c>
      <c r="I927" s="39">
        <v>11.9</v>
      </c>
      <c r="J927" s="41">
        <v>41</v>
      </c>
      <c r="K927" s="14">
        <v>12.7</v>
      </c>
    </row>
    <row r="928" ht="17" customHeight="1">
      <c r="A928" s="12">
        <v>44317</v>
      </c>
      <c r="B928" s="13">
        <v>38.3333333333333</v>
      </c>
      <c r="C928" s="14">
        <v>38.7</v>
      </c>
      <c r="D928" s="15"/>
      <c r="E928" s="13">
        <v>7.27777777777778</v>
      </c>
      <c r="F928" s="16">
        <v>7.7</v>
      </c>
      <c r="G928" s="17"/>
      <c r="H928" s="38">
        <v>38.7</v>
      </c>
      <c r="I928" s="39">
        <v>7.5</v>
      </c>
      <c r="J928" s="41">
        <v>38.3</v>
      </c>
      <c r="K928" s="14">
        <v>7.7</v>
      </c>
    </row>
    <row r="929" ht="17" customHeight="1">
      <c r="A929" s="12">
        <v>44348</v>
      </c>
      <c r="B929" s="13">
        <v>36.0555555555556</v>
      </c>
      <c r="C929" s="14">
        <v>36.2</v>
      </c>
      <c r="D929" s="15"/>
      <c r="E929" s="13">
        <v>6.44444444444444</v>
      </c>
      <c r="F929" s="16">
        <v>5.2</v>
      </c>
      <c r="G929" s="17"/>
      <c r="H929" s="38">
        <v>36.1</v>
      </c>
      <c r="I929" s="39">
        <v>5.9</v>
      </c>
      <c r="J929" s="41">
        <v>36.1</v>
      </c>
      <c r="K929" s="14">
        <v>5.9</v>
      </c>
    </row>
    <row r="930" ht="17" customHeight="1">
      <c r="A930" s="12">
        <v>44378</v>
      </c>
      <c r="B930" s="13">
        <v>34.4444444444444</v>
      </c>
      <c r="C930" s="14">
        <v>36</v>
      </c>
      <c r="D930" s="15"/>
      <c r="E930" s="13">
        <v>4.55555555555556</v>
      </c>
      <c r="F930" s="16">
        <v>3.3</v>
      </c>
      <c r="G930" s="17"/>
      <c r="H930" s="38">
        <v>36</v>
      </c>
      <c r="I930" s="39">
        <v>4.5</v>
      </c>
      <c r="J930" s="41">
        <v>36</v>
      </c>
      <c r="K930" s="14">
        <v>4.5</v>
      </c>
    </row>
    <row r="931" ht="17" customHeight="1">
      <c r="A931" s="12">
        <v>44409</v>
      </c>
      <c r="B931" s="13">
        <v>38.0555555555556</v>
      </c>
      <c r="C931" s="14">
        <v>38.9</v>
      </c>
      <c r="D931" s="15"/>
      <c r="E931" s="13">
        <v>6.11111111111111</v>
      </c>
      <c r="F931" s="16">
        <v>4.8</v>
      </c>
      <c r="G931" s="17"/>
      <c r="H931" s="38">
        <v>37.8</v>
      </c>
      <c r="I931" s="39">
        <v>5.5</v>
      </c>
      <c r="J931" s="41">
        <v>37.8</v>
      </c>
      <c r="K931" s="14">
        <v>5.5</v>
      </c>
    </row>
    <row r="932" ht="17" customHeight="1">
      <c r="A932" s="12">
        <v>44440</v>
      </c>
      <c r="B932" s="13">
        <v>39.7222222222222</v>
      </c>
      <c r="C932" s="14">
        <v>41.3</v>
      </c>
      <c r="D932" s="15"/>
      <c r="E932" s="13">
        <v>11.1111111111111</v>
      </c>
      <c r="F932" s="16">
        <v>8.9</v>
      </c>
      <c r="G932" s="17"/>
      <c r="H932" s="38">
        <v>41.1</v>
      </c>
      <c r="I932" s="39">
        <v>9.1</v>
      </c>
      <c r="J932" s="41">
        <v>41.1</v>
      </c>
      <c r="K932" s="14">
        <v>9.1</v>
      </c>
    </row>
    <row r="933" ht="17" customHeight="1">
      <c r="A933" s="12">
        <v>44470</v>
      </c>
      <c r="B933" s="13">
        <v>42.5555555555556</v>
      </c>
      <c r="C933" s="14">
        <v>43.4</v>
      </c>
      <c r="D933" s="15"/>
      <c r="E933" s="13">
        <v>11.5555555555556</v>
      </c>
      <c r="F933" s="16">
        <v>13.3</v>
      </c>
      <c r="G933" s="17"/>
      <c r="H933" s="38">
        <v>43.4</v>
      </c>
      <c r="I933" s="39">
        <v>14.4</v>
      </c>
      <c r="J933" s="41">
        <v>43.4</v>
      </c>
      <c r="K933" s="14">
        <v>14.8</v>
      </c>
    </row>
    <row r="934" ht="17" customHeight="1">
      <c r="A934" s="12">
        <v>44501</v>
      </c>
      <c r="B934" s="13">
        <v>43.8888888888889</v>
      </c>
      <c r="C934" s="14">
        <v>44.6</v>
      </c>
      <c r="D934" s="15"/>
      <c r="E934" s="13">
        <v>16.5555555555556</v>
      </c>
      <c r="F934" s="16">
        <v>16.7</v>
      </c>
      <c r="G934" s="17"/>
      <c r="H934" s="38">
        <v>44.6</v>
      </c>
      <c r="I934" s="39">
        <v>18.4</v>
      </c>
      <c r="J934" s="41">
        <v>44.6</v>
      </c>
      <c r="K934" s="14">
        <v>18.4</v>
      </c>
    </row>
    <row r="935" ht="17" customHeight="1">
      <c r="A935" s="12">
        <v>44531</v>
      </c>
      <c r="B935" s="13">
        <v>44.4444444444444</v>
      </c>
      <c r="C935" s="14">
        <v>44.8</v>
      </c>
      <c r="D935" s="15"/>
      <c r="E935" s="13">
        <v>17.2222222222222</v>
      </c>
      <c r="F935" s="16">
        <v>17.4</v>
      </c>
      <c r="G935" s="17"/>
      <c r="H935" s="38">
        <v>44.2</v>
      </c>
      <c r="I935" s="39">
        <v>18.4</v>
      </c>
      <c r="J935" s="41">
        <v>44.2</v>
      </c>
      <c r="K935" s="14">
        <v>18.4</v>
      </c>
    </row>
    <row r="936" ht="17" customHeight="1">
      <c r="A936" t="s" s="22">
        <v>5</v>
      </c>
      <c r="B936" s="23">
        <f>AVERAGE(B924:B935)</f>
        <v>40.5185185185185</v>
      </c>
      <c r="C936" s="23">
        <f>AVERAGE(C924:C935)</f>
        <v>41.1666666666667</v>
      </c>
      <c r="D936" s="24"/>
      <c r="E936" s="23">
        <f>AVERAGE(E924:E935)</f>
        <v>11.7361111111111</v>
      </c>
      <c r="F936" s="25">
        <f>AVERAGE(F924:F935)</f>
        <v>11.675</v>
      </c>
      <c r="G936" s="17"/>
      <c r="H936" s="42">
        <f>AVERAGE(H924:H935)</f>
        <v>40.9416666666667</v>
      </c>
      <c r="I936" s="43">
        <f>AVERAGE(I924:I935)</f>
        <v>12.1916666666667</v>
      </c>
      <c r="J936" s="44">
        <f>AVERAGE(J924:J935)</f>
        <v>40.9083333333333</v>
      </c>
      <c r="K936" s="45">
        <f>AVERAGE(K924:K935)</f>
        <v>12.3083333333333</v>
      </c>
    </row>
    <row r="937" ht="17" customHeight="1">
      <c r="A937" s="26"/>
      <c r="B937" s="21"/>
      <c r="C937" s="21"/>
      <c r="D937" s="24"/>
      <c r="E937" s="21"/>
      <c r="F937" s="27"/>
      <c r="G937" s="17"/>
      <c r="H937" s="18"/>
      <c r="I937" s="19"/>
      <c r="J937" s="20"/>
      <c r="K937" s="21"/>
    </row>
    <row r="938" ht="47" customHeight="1">
      <c r="A938" t="s" s="2">
        <v>225</v>
      </c>
      <c r="B938" t="s" s="3">
        <v>1</v>
      </c>
      <c r="C938" t="s" s="4">
        <v>226</v>
      </c>
      <c r="D938" s="28"/>
      <c r="E938" t="s" s="3">
        <v>3</v>
      </c>
      <c r="F938" t="s" s="6">
        <v>227</v>
      </c>
      <c r="G938" s="29"/>
      <c r="H938" s="30"/>
      <c r="I938" s="31"/>
      <c r="J938" s="32"/>
      <c r="K938" s="33"/>
    </row>
    <row r="939" ht="17" customHeight="1">
      <c r="A939" s="12">
        <v>44197</v>
      </c>
      <c r="B939" s="13">
        <v>46.1111111111111</v>
      </c>
      <c r="C939" s="14">
        <v>47.5</v>
      </c>
      <c r="D939" s="15"/>
      <c r="E939" s="13">
        <v>7.22222222222222</v>
      </c>
      <c r="F939" s="16">
        <v>7.22</v>
      </c>
      <c r="G939" s="17"/>
      <c r="H939" s="38"/>
      <c r="I939" s="39"/>
      <c r="J939" s="41"/>
      <c r="K939" s="14"/>
    </row>
    <row r="940" ht="17" customHeight="1">
      <c r="A940" s="12">
        <v>44228</v>
      </c>
      <c r="B940" s="13">
        <v>46.6666666666667</v>
      </c>
      <c r="C940" s="14">
        <v>47.5</v>
      </c>
      <c r="D940" s="15"/>
      <c r="E940" s="13">
        <v>6.11111111111111</v>
      </c>
      <c r="F940" s="16">
        <v>6.12</v>
      </c>
      <c r="G940" s="17"/>
      <c r="H940" s="38"/>
      <c r="I940" s="39"/>
      <c r="J940" s="41"/>
      <c r="K940" s="14"/>
    </row>
    <row r="941" ht="17" customHeight="1">
      <c r="A941" s="12">
        <v>44256</v>
      </c>
      <c r="B941" s="13">
        <v>44.4444444444444</v>
      </c>
      <c r="C941" s="14">
        <v>44.4</v>
      </c>
      <c r="D941" s="15"/>
      <c r="E941" s="13">
        <v>4.83333333333333</v>
      </c>
      <c r="F941" s="16">
        <v>2.12</v>
      </c>
      <c r="G941" s="17"/>
      <c r="H941" s="38"/>
      <c r="I941" s="39"/>
      <c r="J941" s="41"/>
      <c r="K941" s="14"/>
    </row>
    <row r="942" ht="17" customHeight="1">
      <c r="A942" s="12">
        <v>44287</v>
      </c>
      <c r="B942" s="13">
        <v>39.2222222222222</v>
      </c>
      <c r="C942" s="14">
        <v>39.5</v>
      </c>
      <c r="D942" s="15"/>
      <c r="E942" s="13">
        <v>1.11111111111111</v>
      </c>
      <c r="F942" s="16">
        <v>1.12</v>
      </c>
      <c r="G942" s="17"/>
      <c r="H942" s="38"/>
      <c r="I942" s="39"/>
      <c r="J942" s="41"/>
      <c r="K942" s="14"/>
    </row>
    <row r="943" ht="17" customHeight="1">
      <c r="A943" s="12">
        <v>44317</v>
      </c>
      <c r="B943" s="13">
        <v>35.5555555555556</v>
      </c>
      <c r="C943" s="14">
        <v>34.3</v>
      </c>
      <c r="D943" s="15"/>
      <c r="E943" s="13">
        <v>-2.22222222222222</v>
      </c>
      <c r="F943" s="16">
        <v>-2.2</v>
      </c>
      <c r="G943" s="17"/>
      <c r="H943" s="38"/>
      <c r="I943" s="39"/>
      <c r="J943" s="41"/>
      <c r="K943" s="14"/>
    </row>
    <row r="944" ht="17" customHeight="1">
      <c r="A944" s="12">
        <v>44348</v>
      </c>
      <c r="B944" s="13">
        <v>26.8888888888889</v>
      </c>
      <c r="C944" s="14">
        <v>27.5</v>
      </c>
      <c r="D944" s="15"/>
      <c r="E944" s="13">
        <v>-3.05555555555556</v>
      </c>
      <c r="F944" s="16">
        <v>-5.2</v>
      </c>
      <c r="G944" s="17"/>
      <c r="H944" s="38"/>
      <c r="I944" s="39"/>
      <c r="J944" s="41"/>
      <c r="K944" s="14"/>
    </row>
    <row r="945" ht="17" customHeight="1">
      <c r="A945" s="12">
        <v>44378</v>
      </c>
      <c r="B945" s="13">
        <v>24.4444444444444</v>
      </c>
      <c r="C945" s="14">
        <v>24.9</v>
      </c>
      <c r="D945" s="15"/>
      <c r="E945" s="13">
        <v>-3.33333333333333</v>
      </c>
      <c r="F945" s="16">
        <v>-3.5</v>
      </c>
      <c r="G945" s="17"/>
      <c r="H945" s="38"/>
      <c r="I945" s="39"/>
      <c r="J945" s="41"/>
      <c r="K945" s="14"/>
    </row>
    <row r="946" ht="17" customHeight="1">
      <c r="A946" s="12">
        <v>44409</v>
      </c>
      <c r="B946" s="13">
        <v>28.1111111111111</v>
      </c>
      <c r="C946" s="14">
        <v>31</v>
      </c>
      <c r="D946" s="15"/>
      <c r="E946" s="13">
        <v>-2.44444444444444</v>
      </c>
      <c r="F946" s="16">
        <v>-2.5</v>
      </c>
      <c r="G946" s="17"/>
      <c r="H946" s="38"/>
      <c r="I946" s="39"/>
      <c r="J946" s="41"/>
      <c r="K946" s="14"/>
    </row>
    <row r="947" ht="17" customHeight="1">
      <c r="A947" s="12">
        <v>44440</v>
      </c>
      <c r="B947" s="13">
        <v>33.9444444444444</v>
      </c>
      <c r="C947" s="14">
        <v>34.5</v>
      </c>
      <c r="D947" s="15"/>
      <c r="E947" s="13">
        <v>-1.11111111111111</v>
      </c>
      <c r="F947" s="16">
        <v>-4.5</v>
      </c>
      <c r="G947" s="17"/>
      <c r="H947" s="38"/>
      <c r="I947" s="39"/>
      <c r="J947" s="41"/>
      <c r="K947" s="14"/>
    </row>
    <row r="948" ht="17" customHeight="1">
      <c r="A948" s="12">
        <v>44470</v>
      </c>
      <c r="B948" s="13">
        <v>39.4444444444444</v>
      </c>
      <c r="C948" s="14">
        <v>39.4</v>
      </c>
      <c r="D948" s="15"/>
      <c r="E948" s="13">
        <v>0.277777777777778</v>
      </c>
      <c r="F948" s="16">
        <v>-1.5</v>
      </c>
      <c r="G948" s="17"/>
      <c r="H948" s="38"/>
      <c r="I948" s="39"/>
      <c r="J948" s="41"/>
      <c r="K948" s="14"/>
    </row>
    <row r="949" ht="17" customHeight="1">
      <c r="A949" s="12">
        <v>44501</v>
      </c>
      <c r="B949" s="13">
        <v>43.0555555555556</v>
      </c>
      <c r="C949" s="14">
        <v>44.5</v>
      </c>
      <c r="D949" s="15"/>
      <c r="E949" s="13">
        <v>3.88888888888889</v>
      </c>
      <c r="F949" s="16">
        <v>0.51</v>
      </c>
      <c r="G949" s="17"/>
      <c r="H949" s="38"/>
      <c r="I949" s="39"/>
      <c r="J949" s="41"/>
      <c r="K949" s="14"/>
    </row>
    <row r="950" ht="17" customHeight="1">
      <c r="A950" s="12">
        <v>44531</v>
      </c>
      <c r="B950" s="13">
        <v>44.4444444444444</v>
      </c>
      <c r="C950" s="14">
        <v>46.3</v>
      </c>
      <c r="D950" s="15"/>
      <c r="E950" s="13">
        <v>5.55555555555556</v>
      </c>
      <c r="F950" s="16">
        <v>4.16</v>
      </c>
      <c r="G950" s="17"/>
      <c r="H950" s="38"/>
      <c r="I950" s="39"/>
      <c r="J950" s="41"/>
      <c r="K950" s="14"/>
    </row>
    <row r="951" ht="17" customHeight="1">
      <c r="A951" t="s" s="22">
        <v>5</v>
      </c>
      <c r="B951" s="23">
        <f>AVERAGE(B939:B950)</f>
        <v>37.6944444444444</v>
      </c>
      <c r="C951" s="23">
        <f>AVERAGE(C939:C950)</f>
        <v>38.4416666666667</v>
      </c>
      <c r="D951" s="24"/>
      <c r="E951" s="23">
        <f>AVERAGE(E939:E950)</f>
        <v>1.40277777777778</v>
      </c>
      <c r="F951" s="25">
        <f>AVERAGE(F939:F950)</f>
        <v>0.154166666666667</v>
      </c>
      <c r="G951" s="17"/>
      <c r="H951" s="42"/>
      <c r="I951" s="43"/>
      <c r="J951" s="44"/>
      <c r="K951" s="45"/>
    </row>
    <row r="952" ht="17" customHeight="1">
      <c r="A952" s="26"/>
      <c r="B952" s="21"/>
      <c r="C952" s="21"/>
      <c r="D952" s="24"/>
      <c r="E952" s="21"/>
      <c r="F952" s="27"/>
      <c r="G952" s="17"/>
      <c r="H952" s="18"/>
      <c r="I952" s="19"/>
      <c r="J952" s="20"/>
      <c r="K952" s="21"/>
    </row>
    <row r="953" ht="47" customHeight="1">
      <c r="A953" t="s" s="2">
        <v>228</v>
      </c>
      <c r="B953" t="s" s="3">
        <v>1</v>
      </c>
      <c r="C953" t="s" s="4">
        <v>229</v>
      </c>
      <c r="D953" s="28"/>
      <c r="E953" t="s" s="3">
        <v>3</v>
      </c>
      <c r="F953" t="s" s="6">
        <v>230</v>
      </c>
      <c r="G953" s="29"/>
      <c r="H953" s="30"/>
      <c r="I953" s="31"/>
      <c r="J953" s="32"/>
      <c r="K953" s="33"/>
    </row>
    <row r="954" ht="17" customHeight="1">
      <c r="A954" s="12">
        <v>44197</v>
      </c>
      <c r="B954" s="13">
        <v>46.2222222222222</v>
      </c>
      <c r="C954" s="14">
        <v>46.6</v>
      </c>
      <c r="D954" s="15"/>
      <c r="E954" s="13">
        <v>6.55555555555556</v>
      </c>
      <c r="F954" s="16">
        <v>7</v>
      </c>
      <c r="G954" s="17"/>
      <c r="H954" s="38"/>
      <c r="I954" s="39"/>
      <c r="J954" s="41"/>
      <c r="K954" s="14"/>
    </row>
    <row r="955" ht="17" customHeight="1">
      <c r="A955" s="12">
        <v>44228</v>
      </c>
      <c r="B955" s="13">
        <v>46.4444444444444</v>
      </c>
      <c r="C955" s="14">
        <v>47.4</v>
      </c>
      <c r="D955" s="15"/>
      <c r="E955" s="13">
        <v>5.55555555555556</v>
      </c>
      <c r="F955" s="16">
        <v>6.8</v>
      </c>
      <c r="G955" s="17"/>
      <c r="H955" s="38"/>
      <c r="I955" s="39"/>
      <c r="J955" s="41"/>
      <c r="K955" s="14"/>
    </row>
    <row r="956" ht="17" customHeight="1">
      <c r="A956" s="12">
        <v>44256</v>
      </c>
      <c r="B956" s="13">
        <v>42.5</v>
      </c>
      <c r="C956" s="14">
        <v>42.5</v>
      </c>
      <c r="D956" s="15"/>
      <c r="E956" s="13">
        <v>5.05555555555556</v>
      </c>
      <c r="F956" s="16">
        <v>3.2</v>
      </c>
      <c r="G956" s="17"/>
      <c r="H956" s="38"/>
      <c r="I956" s="39"/>
      <c r="J956" s="41"/>
      <c r="K956" s="14"/>
    </row>
    <row r="957" ht="17" customHeight="1">
      <c r="A957" s="12">
        <v>44287</v>
      </c>
      <c r="B957" s="13">
        <v>38.7777777777778</v>
      </c>
      <c r="C957" s="14">
        <v>39</v>
      </c>
      <c r="D957" s="15"/>
      <c r="E957" s="13">
        <v>0.555555555555556</v>
      </c>
      <c r="F957" s="16">
        <v>2</v>
      </c>
      <c r="G957" s="17"/>
      <c r="H957" s="38"/>
      <c r="I957" s="39"/>
      <c r="J957" s="41"/>
      <c r="K957" s="14"/>
    </row>
    <row r="958" ht="17" customHeight="1">
      <c r="A958" s="12">
        <v>44317</v>
      </c>
      <c r="B958" s="13">
        <v>33</v>
      </c>
      <c r="C958" s="14">
        <v>33.5</v>
      </c>
      <c r="D958" s="15"/>
      <c r="E958" s="13">
        <v>-1.27777777777778</v>
      </c>
      <c r="F958" s="16">
        <v>-3</v>
      </c>
      <c r="G958" s="17"/>
      <c r="H958" s="38"/>
      <c r="I958" s="39"/>
      <c r="J958" s="41"/>
      <c r="K958" s="14"/>
    </row>
    <row r="959" ht="17" customHeight="1">
      <c r="A959" s="12">
        <v>44348</v>
      </c>
      <c r="B959" s="13">
        <v>27.7777777777778</v>
      </c>
      <c r="C959" s="14">
        <v>25.7</v>
      </c>
      <c r="D959" s="15"/>
      <c r="E959" s="13">
        <v>-2.22222222222222</v>
      </c>
      <c r="F959" s="16">
        <v>-4</v>
      </c>
      <c r="G959" s="17"/>
      <c r="H959" s="38"/>
      <c r="I959" s="39"/>
      <c r="J959" s="41"/>
      <c r="K959" s="14"/>
    </row>
    <row r="960" ht="17" customHeight="1">
      <c r="A960" s="12">
        <v>44378</v>
      </c>
      <c r="B960" s="13">
        <v>24.5555555555556</v>
      </c>
      <c r="C960" s="14">
        <v>24.3</v>
      </c>
      <c r="D960" s="15"/>
      <c r="E960" s="13">
        <v>-3.61111111111111</v>
      </c>
      <c r="F960" s="16">
        <v>-5.2</v>
      </c>
      <c r="G960" s="17"/>
      <c r="H960" s="38"/>
      <c r="I960" s="39"/>
      <c r="J960" s="41"/>
      <c r="K960" s="14"/>
    </row>
    <row r="961" ht="17" customHeight="1">
      <c r="A961" s="12">
        <v>44409</v>
      </c>
      <c r="B961" s="13">
        <v>27.9444444444444</v>
      </c>
      <c r="C961" s="14">
        <v>28.5</v>
      </c>
      <c r="D961" s="15"/>
      <c r="E961" s="13">
        <v>-1.44444444444444</v>
      </c>
      <c r="F961" s="16">
        <v>-3</v>
      </c>
      <c r="G961" s="17"/>
      <c r="H961" s="38"/>
      <c r="I961" s="39"/>
      <c r="J961" s="41"/>
      <c r="K961" s="14"/>
    </row>
    <row r="962" ht="17" customHeight="1">
      <c r="A962" s="12">
        <v>44440</v>
      </c>
      <c r="B962" s="13">
        <v>33.8888888888889</v>
      </c>
      <c r="C962" s="14">
        <v>33.7</v>
      </c>
      <c r="D962" s="15"/>
      <c r="E962" s="13">
        <v>-1.11111111111111</v>
      </c>
      <c r="F962" s="16">
        <v>-2.2</v>
      </c>
      <c r="G962" s="17"/>
      <c r="H962" s="38"/>
      <c r="I962" s="39"/>
      <c r="J962" s="41"/>
      <c r="K962" s="14"/>
    </row>
    <row r="963" ht="17" customHeight="1">
      <c r="A963" s="12">
        <v>44470</v>
      </c>
      <c r="B963" s="13">
        <v>38.3333333333333</v>
      </c>
      <c r="C963" s="14">
        <v>40</v>
      </c>
      <c r="D963" s="15"/>
      <c r="E963" s="13">
        <v>-0.833333333333333</v>
      </c>
      <c r="F963" s="16">
        <v>-1.2</v>
      </c>
      <c r="G963" s="17"/>
      <c r="H963" s="38"/>
      <c r="I963" s="39"/>
      <c r="J963" s="41"/>
      <c r="K963" s="14"/>
    </row>
    <row r="964" ht="17" customHeight="1">
      <c r="A964" s="12">
        <v>44501</v>
      </c>
      <c r="B964" s="13">
        <v>43.4444444444444</v>
      </c>
      <c r="C964" s="14">
        <v>43</v>
      </c>
      <c r="D964" s="15"/>
      <c r="E964" s="13">
        <v>2.44444444444444</v>
      </c>
      <c r="F964" s="16">
        <v>0.4</v>
      </c>
      <c r="G964" s="17"/>
      <c r="H964" s="38"/>
      <c r="I964" s="39"/>
      <c r="J964" s="41"/>
      <c r="K964" s="14"/>
    </row>
    <row r="965" ht="17" customHeight="1">
      <c r="A965" s="12">
        <v>44531</v>
      </c>
      <c r="B965" s="13">
        <v>45.8333333333333</v>
      </c>
      <c r="C965" s="14">
        <v>45.5</v>
      </c>
      <c r="D965" s="15"/>
      <c r="E965" s="13">
        <v>5</v>
      </c>
      <c r="F965" s="16">
        <v>2.7</v>
      </c>
      <c r="G965" s="17"/>
      <c r="H965" s="38"/>
      <c r="I965" s="39"/>
      <c r="J965" s="41"/>
      <c r="K965" s="14"/>
    </row>
    <row r="966" ht="17" customHeight="1">
      <c r="A966" t="s" s="22">
        <v>5</v>
      </c>
      <c r="B966" s="23">
        <f>AVERAGE(B954:B965)</f>
        <v>37.3935185185185</v>
      </c>
      <c r="C966" s="23">
        <f>AVERAGE(C954:C965)</f>
        <v>37.475</v>
      </c>
      <c r="D966" s="24"/>
      <c r="E966" s="23">
        <f>AVERAGE(E954:E965)</f>
        <v>1.22222222222222</v>
      </c>
      <c r="F966" s="25">
        <f>AVERAGE(F954:F965)</f>
        <v>0.291666666666667</v>
      </c>
      <c r="G966" s="17"/>
      <c r="H966" s="42"/>
      <c r="I966" s="43"/>
      <c r="J966" s="44"/>
      <c r="K966" s="45"/>
    </row>
    <row r="967" ht="17" customHeight="1">
      <c r="A967" s="26"/>
      <c r="B967" s="21"/>
      <c r="C967" s="21"/>
      <c r="D967" s="24"/>
      <c r="E967" s="21"/>
      <c r="F967" s="27"/>
      <c r="G967" s="17"/>
      <c r="H967" s="18"/>
      <c r="I967" s="19"/>
      <c r="J967" s="20"/>
      <c r="K967" s="21"/>
    </row>
    <row r="968" ht="47" customHeight="1">
      <c r="A968" t="s" s="2">
        <v>231</v>
      </c>
      <c r="B968" t="s" s="3">
        <v>1</v>
      </c>
      <c r="C968" t="s" s="4">
        <v>232</v>
      </c>
      <c r="D968" s="28"/>
      <c r="E968" t="s" s="3">
        <v>3</v>
      </c>
      <c r="F968" t="s" s="6">
        <v>233</v>
      </c>
      <c r="G968" s="29"/>
      <c r="H968" t="s" s="34">
        <v>12</v>
      </c>
      <c r="I968" t="s" s="35">
        <v>13</v>
      </c>
      <c r="J968" t="s" s="36">
        <v>234</v>
      </c>
      <c r="K968" t="s" s="37">
        <v>235</v>
      </c>
    </row>
    <row r="969" ht="17" customHeight="1">
      <c r="A969" s="12">
        <v>44197</v>
      </c>
      <c r="B969" s="13">
        <v>43.8333333333333</v>
      </c>
      <c r="C969" s="14">
        <v>43.6</v>
      </c>
      <c r="D969" s="15"/>
      <c r="E969" s="13">
        <v>5</v>
      </c>
      <c r="F969" s="16">
        <v>6</v>
      </c>
      <c r="G969" s="17"/>
      <c r="H969" s="38">
        <v>43.7</v>
      </c>
      <c r="I969" s="39">
        <v>3.5</v>
      </c>
      <c r="J969" s="41">
        <v>43.6</v>
      </c>
      <c r="K969" s="14">
        <v>6</v>
      </c>
    </row>
    <row r="970" ht="17" customHeight="1">
      <c r="A970" s="12">
        <v>44228</v>
      </c>
      <c r="B970" s="13">
        <v>44.6111111111111</v>
      </c>
      <c r="C970" s="14">
        <v>41</v>
      </c>
      <c r="D970" s="15"/>
      <c r="E970" s="13">
        <v>3.27777777777778</v>
      </c>
      <c r="F970" s="16">
        <v>6</v>
      </c>
      <c r="G970" s="17"/>
      <c r="H970" s="38">
        <v>44.7</v>
      </c>
      <c r="I970" s="39">
        <v>3.5</v>
      </c>
      <c r="J970" s="41">
        <v>41</v>
      </c>
      <c r="K970" s="14">
        <v>6</v>
      </c>
    </row>
    <row r="971" ht="17" customHeight="1">
      <c r="A971" s="12">
        <v>44256</v>
      </c>
      <c r="B971" s="13">
        <v>41.6666666666667</v>
      </c>
      <c r="C971" s="14">
        <v>40</v>
      </c>
      <c r="D971" s="15"/>
      <c r="E971" s="13">
        <v>1.66666666666667</v>
      </c>
      <c r="F971" s="16">
        <v>4.5</v>
      </c>
      <c r="G971" s="17"/>
      <c r="H971" s="38">
        <v>40.7</v>
      </c>
      <c r="I971" s="39">
        <v>2.7</v>
      </c>
      <c r="J971" s="41">
        <v>40</v>
      </c>
      <c r="K971" s="14">
        <v>4.5</v>
      </c>
    </row>
    <row r="972" ht="17" customHeight="1">
      <c r="A972" s="12">
        <v>44287</v>
      </c>
      <c r="B972" s="13">
        <v>35.6666666666667</v>
      </c>
      <c r="C972" s="14">
        <v>35.5</v>
      </c>
      <c r="D972" s="15"/>
      <c r="E972" s="13">
        <v>0.555555555555556</v>
      </c>
      <c r="F972" s="16">
        <v>3.2</v>
      </c>
      <c r="G972" s="17"/>
      <c r="H972" s="38">
        <v>36.4</v>
      </c>
      <c r="I972" s="39">
        <v>1.7</v>
      </c>
      <c r="J972" s="41">
        <v>35.5</v>
      </c>
      <c r="K972" s="14">
        <v>3.2</v>
      </c>
    </row>
    <row r="973" ht="17" customHeight="1">
      <c r="A973" s="12">
        <v>44317</v>
      </c>
      <c r="B973" s="13">
        <v>31.3333333333333</v>
      </c>
      <c r="C973" s="14">
        <v>31</v>
      </c>
      <c r="D973" s="15"/>
      <c r="E973" s="13">
        <v>-1.11111111111111</v>
      </c>
      <c r="F973" s="16">
        <v>0.8</v>
      </c>
      <c r="G973" s="17"/>
      <c r="H973" s="38">
        <v>31.5</v>
      </c>
      <c r="I973" s="39">
        <v>-1.4</v>
      </c>
      <c r="J973" s="41">
        <v>31</v>
      </c>
      <c r="K973" s="14">
        <v>0.8</v>
      </c>
    </row>
    <row r="974" ht="17" customHeight="1">
      <c r="A974" s="12">
        <v>44348</v>
      </c>
      <c r="B974" s="13">
        <v>24.0555555555556</v>
      </c>
      <c r="C974" s="14">
        <v>23.1</v>
      </c>
      <c r="D974" s="15"/>
      <c r="E974" s="13">
        <v>-2.05555555555556</v>
      </c>
      <c r="F974" s="16">
        <v>-0.2</v>
      </c>
      <c r="G974" s="17"/>
      <c r="H974" s="38">
        <v>23.4</v>
      </c>
      <c r="I974" s="39">
        <v>-1.9</v>
      </c>
      <c r="J974" s="41">
        <v>23</v>
      </c>
      <c r="K974" s="14">
        <v>-0.2</v>
      </c>
    </row>
    <row r="975" ht="17" customHeight="1">
      <c r="A975" s="12">
        <v>44378</v>
      </c>
      <c r="B975" s="13">
        <v>21.6666666666667</v>
      </c>
      <c r="C975" s="14">
        <v>22</v>
      </c>
      <c r="D975" s="15"/>
      <c r="E975" s="13">
        <v>-3.88888888888889</v>
      </c>
      <c r="F975" s="16">
        <v>-2</v>
      </c>
      <c r="G975" s="17"/>
      <c r="H975" s="38">
        <v>22</v>
      </c>
      <c r="I975" s="39">
        <v>-2</v>
      </c>
      <c r="J975" s="41">
        <v>22</v>
      </c>
      <c r="K975" s="14">
        <v>-2</v>
      </c>
    </row>
    <row r="976" ht="17" customHeight="1">
      <c r="A976" s="12">
        <v>44409</v>
      </c>
      <c r="B976" s="13">
        <v>31.1111111111111</v>
      </c>
      <c r="C976" s="14">
        <v>24.7</v>
      </c>
      <c r="D976" s="15"/>
      <c r="E976" s="13">
        <v>-2.16666666666667</v>
      </c>
      <c r="F976" s="16">
        <v>-1</v>
      </c>
      <c r="G976" s="17"/>
      <c r="H976" s="38">
        <v>24.4</v>
      </c>
      <c r="I976" s="39">
        <v>-1.8</v>
      </c>
      <c r="J976" s="41">
        <v>24.4</v>
      </c>
      <c r="K976" s="14">
        <v>-1</v>
      </c>
    </row>
    <row r="977" ht="17" customHeight="1">
      <c r="A977" s="12">
        <v>44440</v>
      </c>
      <c r="B977" s="13">
        <v>30.5555555555556</v>
      </c>
      <c r="C977" s="14">
        <v>31</v>
      </c>
      <c r="D977" s="15"/>
      <c r="E977" s="13">
        <v>-1.22222222222222</v>
      </c>
      <c r="F977" s="16">
        <v>-2</v>
      </c>
      <c r="G977" s="17"/>
      <c r="H977" s="38">
        <v>31</v>
      </c>
      <c r="I977" s="39">
        <v>-2</v>
      </c>
      <c r="J977" s="41">
        <v>31</v>
      </c>
      <c r="K977" s="14">
        <v>-2</v>
      </c>
    </row>
    <row r="978" ht="17" customHeight="1">
      <c r="A978" s="12">
        <v>44470</v>
      </c>
      <c r="B978" s="13">
        <v>37.7777777777778</v>
      </c>
      <c r="C978" s="14">
        <v>36</v>
      </c>
      <c r="D978" s="15"/>
      <c r="E978" s="13">
        <v>-0.555555555555556</v>
      </c>
      <c r="F978" s="16">
        <v>-0.7</v>
      </c>
      <c r="G978" s="17"/>
      <c r="H978" s="38">
        <v>37.6</v>
      </c>
      <c r="I978" s="39">
        <v>-2.5</v>
      </c>
      <c r="J978" s="41">
        <v>36</v>
      </c>
      <c r="K978" s="14">
        <v>-0.7</v>
      </c>
    </row>
    <row r="979" ht="17" customHeight="1">
      <c r="A979" s="12">
        <v>44501</v>
      </c>
      <c r="B979" s="13">
        <v>41.1111111111111</v>
      </c>
      <c r="C979" s="14">
        <v>41</v>
      </c>
      <c r="D979" s="15"/>
      <c r="E979" s="13">
        <v>1.66666666666667</v>
      </c>
      <c r="F979" s="16">
        <v>0</v>
      </c>
      <c r="G979" s="17"/>
      <c r="H979" s="38">
        <v>41</v>
      </c>
      <c r="I979" s="39">
        <v>-0.6</v>
      </c>
      <c r="J979" s="41">
        <v>41</v>
      </c>
      <c r="K979" s="14">
        <v>0</v>
      </c>
    </row>
    <row r="980" ht="17" customHeight="1">
      <c r="A980" s="12">
        <v>44531</v>
      </c>
      <c r="B980" s="13">
        <v>42</v>
      </c>
      <c r="C980" s="14">
        <v>43</v>
      </c>
      <c r="D980" s="15"/>
      <c r="E980" s="13">
        <v>3.11111111111111</v>
      </c>
      <c r="F980" s="16">
        <v>3</v>
      </c>
      <c r="G980" s="17"/>
      <c r="H980" s="38">
        <v>43.3</v>
      </c>
      <c r="I980" s="39">
        <v>1</v>
      </c>
      <c r="J980" s="41">
        <v>43</v>
      </c>
      <c r="K980" s="14">
        <v>3</v>
      </c>
    </row>
    <row r="981" ht="17" customHeight="1">
      <c r="A981" t="s" s="22">
        <v>5</v>
      </c>
      <c r="B981" s="23">
        <f>AVERAGE(B969:B980)</f>
        <v>35.4490740740741</v>
      </c>
      <c r="C981" s="23">
        <f>AVERAGE(C969:C980)</f>
        <v>34.325</v>
      </c>
      <c r="D981" s="24"/>
      <c r="E981" s="23">
        <f>AVERAGE(E969:E980)</f>
        <v>0.356481481481482</v>
      </c>
      <c r="F981" s="25">
        <f>AVERAGE(F969:F980)</f>
        <v>1.46666666666667</v>
      </c>
      <c r="G981" s="17"/>
      <c r="H981" s="42">
        <f>AVERAGE(H969:H980)</f>
        <v>34.975</v>
      </c>
      <c r="I981" s="43">
        <f>AVERAGE(I969:I980)</f>
        <v>0.0166666666666667</v>
      </c>
      <c r="J981" s="44">
        <f>AVERAGE(J969:J980)</f>
        <v>34.2916666666667</v>
      </c>
      <c r="K981" s="45">
        <f>AVERAGE(K969:K980)</f>
        <v>1.46666666666667</v>
      </c>
    </row>
    <row r="982" ht="17" customHeight="1">
      <c r="A982" s="26"/>
      <c r="B982" s="21"/>
      <c r="C982" s="21"/>
      <c r="D982" s="24"/>
      <c r="E982" s="21"/>
      <c r="F982" s="27"/>
      <c r="G982" s="17"/>
      <c r="H982" s="18"/>
      <c r="I982" s="19"/>
      <c r="J982" s="20"/>
      <c r="K982" s="21"/>
    </row>
    <row r="983" ht="47" customHeight="1">
      <c r="A983" t="s" s="2">
        <v>236</v>
      </c>
      <c r="B983" t="s" s="3">
        <v>1</v>
      </c>
      <c r="C983" t="s" s="4">
        <v>237</v>
      </c>
      <c r="D983" s="28"/>
      <c r="E983" t="s" s="3">
        <v>3</v>
      </c>
      <c r="F983" t="s" s="6">
        <v>238</v>
      </c>
      <c r="G983" s="29"/>
      <c r="H983" s="30"/>
      <c r="I983" s="31"/>
      <c r="J983" s="32"/>
      <c r="K983" s="33"/>
    </row>
    <row r="984" ht="17" customHeight="1">
      <c r="A984" s="12">
        <v>44197</v>
      </c>
      <c r="B984" s="13">
        <v>45.3</v>
      </c>
      <c r="C984" s="14">
        <v>44</v>
      </c>
      <c r="D984" s="15"/>
      <c r="E984" s="13">
        <v>19.7</v>
      </c>
      <c r="F984" s="16">
        <v>20.9</v>
      </c>
      <c r="G984" s="17"/>
      <c r="H984" s="18"/>
      <c r="I984" s="19"/>
      <c r="J984" s="20"/>
      <c r="K984" s="21"/>
    </row>
    <row r="985" ht="17" customHeight="1">
      <c r="A985" s="12">
        <v>44228</v>
      </c>
      <c r="B985" s="13">
        <v>42.4</v>
      </c>
      <c r="C985" s="14">
        <v>43.2</v>
      </c>
      <c r="D985" s="15"/>
      <c r="E985" s="13">
        <v>16.7</v>
      </c>
      <c r="F985" s="16">
        <v>21.7</v>
      </c>
      <c r="G985" s="17"/>
      <c r="H985" s="18"/>
      <c r="I985" s="19"/>
      <c r="J985" s="20"/>
      <c r="K985" s="21"/>
    </row>
    <row r="986" ht="17" customHeight="1">
      <c r="A986" s="12">
        <v>44256</v>
      </c>
      <c r="B986" s="13">
        <v>41.1</v>
      </c>
      <c r="C986" s="14">
        <v>43.9</v>
      </c>
      <c r="D986" s="15"/>
      <c r="E986" s="13">
        <v>18.3</v>
      </c>
      <c r="F986" s="16">
        <v>19</v>
      </c>
      <c r="G986" s="17"/>
      <c r="H986" s="18"/>
      <c r="I986" s="19"/>
      <c r="J986" s="20"/>
      <c r="K986" s="21"/>
    </row>
    <row r="987" ht="17" customHeight="1">
      <c r="A987" s="12">
        <v>44287</v>
      </c>
      <c r="B987" s="13">
        <v>40.3</v>
      </c>
      <c r="C987" s="14">
        <v>41.4</v>
      </c>
      <c r="D987" s="15"/>
      <c r="E987" s="13">
        <v>17.5</v>
      </c>
      <c r="F987" s="16">
        <v>13.8</v>
      </c>
      <c r="G987" s="17"/>
      <c r="H987" s="18"/>
      <c r="I987" s="19"/>
      <c r="J987" s="20"/>
      <c r="K987" s="21"/>
    </row>
    <row r="988" ht="17" customHeight="1">
      <c r="A988" s="12">
        <v>44317</v>
      </c>
      <c r="B988" s="13">
        <v>39.1</v>
      </c>
      <c r="C988" s="14">
        <v>39.4</v>
      </c>
      <c r="D988" s="15"/>
      <c r="E988" s="13">
        <v>12.9</v>
      </c>
      <c r="F988" s="16">
        <v>9.6</v>
      </c>
      <c r="G988" s="17"/>
      <c r="H988" s="18"/>
      <c r="I988" s="19"/>
      <c r="J988" s="20"/>
      <c r="K988" s="21"/>
    </row>
    <row r="989" ht="17" customHeight="1">
      <c r="A989" s="12">
        <v>44348</v>
      </c>
      <c r="B989" s="13">
        <v>36.4</v>
      </c>
      <c r="C989" s="14">
        <v>37.3</v>
      </c>
      <c r="D989" s="15"/>
      <c r="E989" s="13">
        <v>10</v>
      </c>
      <c r="F989" s="16">
        <v>6</v>
      </c>
      <c r="G989" s="17"/>
      <c r="H989" s="18"/>
      <c r="I989" s="19"/>
      <c r="J989" s="20"/>
      <c r="K989" s="21"/>
    </row>
    <row r="990" ht="17" customHeight="1">
      <c r="A990" s="12">
        <v>44378</v>
      </c>
      <c r="B990" s="13">
        <v>35.6</v>
      </c>
      <c r="C990" s="14">
        <v>37.3</v>
      </c>
      <c r="D990" s="15"/>
      <c r="E990" s="13">
        <v>8.9</v>
      </c>
      <c r="F990" s="16">
        <v>5.1</v>
      </c>
      <c r="G990" s="17"/>
      <c r="H990" s="18"/>
      <c r="I990" s="19"/>
      <c r="J990" s="20"/>
      <c r="K990" s="21"/>
    </row>
    <row r="991" ht="17" customHeight="1">
      <c r="A991" s="12">
        <v>44409</v>
      </c>
      <c r="B991" s="13">
        <v>38.9</v>
      </c>
      <c r="C991" s="14">
        <v>39.7</v>
      </c>
      <c r="D991" s="15"/>
      <c r="E991" s="13">
        <v>13.3</v>
      </c>
      <c r="F991" s="16">
        <v>7.4</v>
      </c>
      <c r="G991" s="17"/>
      <c r="H991" s="18"/>
      <c r="I991" s="19"/>
      <c r="J991" s="20"/>
      <c r="K991" s="21"/>
    </row>
    <row r="992" ht="17" customHeight="1">
      <c r="A992" s="12">
        <v>44440</v>
      </c>
      <c r="B992" s="13">
        <v>41.1</v>
      </c>
      <c r="C992" s="14">
        <v>42</v>
      </c>
      <c r="D992" s="15"/>
      <c r="E992" s="13">
        <v>15.6</v>
      </c>
      <c r="F992" s="16">
        <v>10.9</v>
      </c>
      <c r="G992" s="17"/>
      <c r="H992" s="18"/>
      <c r="I992" s="19"/>
      <c r="J992" s="20"/>
      <c r="K992" s="21"/>
    </row>
    <row r="993" ht="17" customHeight="1">
      <c r="A993" s="12">
        <v>44470</v>
      </c>
      <c r="B993" s="13">
        <v>43.4</v>
      </c>
      <c r="C993" s="14">
        <v>45</v>
      </c>
      <c r="D993" s="15"/>
      <c r="E993" s="13">
        <v>18.3</v>
      </c>
      <c r="F993" s="16">
        <v>15.5</v>
      </c>
      <c r="G993" s="17"/>
      <c r="H993" s="18"/>
      <c r="I993" s="19"/>
      <c r="J993" s="20"/>
      <c r="K993" s="21"/>
    </row>
    <row r="994" ht="17" customHeight="1">
      <c r="A994" s="12">
        <v>44501</v>
      </c>
      <c r="B994" s="13">
        <v>44.2</v>
      </c>
      <c r="C994" s="14">
        <v>44.9</v>
      </c>
      <c r="D994" s="15"/>
      <c r="E994" s="13">
        <v>20</v>
      </c>
      <c r="F994" s="16">
        <v>18.4</v>
      </c>
      <c r="G994" s="17"/>
      <c r="H994" s="18"/>
      <c r="I994" s="19"/>
      <c r="J994" s="20"/>
      <c r="K994" s="21"/>
    </row>
    <row r="995" ht="17" customHeight="1">
      <c r="A995" s="12">
        <v>44531</v>
      </c>
      <c r="B995" s="13">
        <v>43.1</v>
      </c>
      <c r="C995" s="14">
        <v>45.8</v>
      </c>
      <c r="D995" s="15"/>
      <c r="E995" s="13">
        <v>19.4</v>
      </c>
      <c r="F995" s="16">
        <v>21</v>
      </c>
      <c r="G995" s="17"/>
      <c r="H995" s="18"/>
      <c r="I995" s="19"/>
      <c r="J995" s="20"/>
      <c r="K995" s="21"/>
    </row>
    <row r="996" ht="17" customHeight="1">
      <c r="A996" t="s" s="22">
        <v>5</v>
      </c>
      <c r="B996" s="23">
        <f>AVERAGE(B984:B995)</f>
        <v>40.9083333333333</v>
      </c>
      <c r="C996" s="23">
        <f>AVERAGE(C984:C995)</f>
        <v>41.9916666666667</v>
      </c>
      <c r="D996" s="24"/>
      <c r="E996" s="23">
        <f>AVERAGE(E984:E995)</f>
        <v>15.8833333333333</v>
      </c>
      <c r="F996" s="25">
        <f>AVERAGE(F984:F995)</f>
        <v>14.1083333333333</v>
      </c>
      <c r="G996" s="17"/>
      <c r="H996" s="18"/>
      <c r="I996" s="19"/>
      <c r="J996" s="20"/>
      <c r="K996" s="21"/>
    </row>
    <row r="997" ht="17" customHeight="1">
      <c r="A997" s="26"/>
      <c r="B997" s="21"/>
      <c r="C997" s="21"/>
      <c r="D997" s="24"/>
      <c r="E997" s="21"/>
      <c r="F997" s="27"/>
      <c r="G997" s="17"/>
      <c r="H997" s="18"/>
      <c r="I997" s="19"/>
      <c r="J997" s="20"/>
      <c r="K997" s="21"/>
    </row>
    <row r="998" ht="47" customHeight="1">
      <c r="A998" t="s" s="2">
        <v>239</v>
      </c>
      <c r="B998" t="s" s="3">
        <v>1</v>
      </c>
      <c r="C998" t="s" s="4">
        <v>240</v>
      </c>
      <c r="D998" s="28"/>
      <c r="E998" t="s" s="3">
        <v>3</v>
      </c>
      <c r="F998" t="s" s="6">
        <v>241</v>
      </c>
      <c r="G998" s="29"/>
      <c r="H998" t="s" s="34">
        <v>12</v>
      </c>
      <c r="I998" t="s" s="35">
        <v>13</v>
      </c>
      <c r="J998" t="s" s="36">
        <v>242</v>
      </c>
      <c r="K998" t="s" s="37">
        <v>243</v>
      </c>
    </row>
    <row r="999" ht="17" customHeight="1">
      <c r="A999" s="12">
        <v>44197</v>
      </c>
      <c r="B999" s="13">
        <v>44.4</v>
      </c>
      <c r="C999" s="14">
        <v>45.8</v>
      </c>
      <c r="D999" s="15"/>
      <c r="E999" s="13">
        <v>8.9</v>
      </c>
      <c r="F999" s="16">
        <v>12.1</v>
      </c>
      <c r="G999" s="47"/>
      <c r="H999" s="38">
        <v>45.8</v>
      </c>
      <c r="I999" s="39">
        <v>8.199999999999999</v>
      </c>
      <c r="J999" s="41">
        <v>45.8</v>
      </c>
      <c r="K999" s="14">
        <v>12.1</v>
      </c>
    </row>
    <row r="1000" ht="17" customHeight="1">
      <c r="A1000" s="12">
        <v>44228</v>
      </c>
      <c r="B1000" s="13">
        <v>46.4</v>
      </c>
      <c r="C1000" s="14">
        <v>44.8</v>
      </c>
      <c r="D1000" s="15"/>
      <c r="E1000" s="13">
        <v>10.6</v>
      </c>
      <c r="F1000" s="16">
        <v>10.9</v>
      </c>
      <c r="G1000" s="47"/>
      <c r="H1000" s="38">
        <v>45.8</v>
      </c>
      <c r="I1000" s="39">
        <v>7.9</v>
      </c>
      <c r="J1000" s="41">
        <v>44.5</v>
      </c>
      <c r="K1000" s="14">
        <v>10.9</v>
      </c>
    </row>
    <row r="1001" ht="17" customHeight="1">
      <c r="A1001" s="12">
        <v>44256</v>
      </c>
      <c r="B1001" s="13">
        <v>43.8</v>
      </c>
      <c r="C1001" s="14">
        <v>43.5</v>
      </c>
      <c r="D1001" s="15"/>
      <c r="E1001" s="13">
        <v>8.300000000000001</v>
      </c>
      <c r="F1001" s="16">
        <v>8.9</v>
      </c>
      <c r="G1001" s="47"/>
      <c r="H1001" s="38">
        <v>45.2</v>
      </c>
      <c r="I1001" s="39">
        <v>7.7</v>
      </c>
      <c r="J1001" s="41">
        <v>43.5</v>
      </c>
      <c r="K1001" s="14">
        <v>8.9</v>
      </c>
    </row>
    <row r="1002" ht="17" customHeight="1">
      <c r="A1002" s="12">
        <v>44287</v>
      </c>
      <c r="B1002" s="13">
        <v>39.3</v>
      </c>
      <c r="C1002" s="14">
        <v>40.1</v>
      </c>
      <c r="D1002" s="15"/>
      <c r="E1002" s="13">
        <v>5.4</v>
      </c>
      <c r="F1002" s="16">
        <v>6.3</v>
      </c>
      <c r="G1002" s="47"/>
      <c r="H1002" s="38">
        <v>40.4</v>
      </c>
      <c r="I1002" s="39">
        <v>6.1</v>
      </c>
      <c r="J1002" s="41">
        <v>39.3</v>
      </c>
      <c r="K1002" s="14">
        <v>6.3</v>
      </c>
    </row>
    <row r="1003" ht="17" customHeight="1">
      <c r="A1003" s="12">
        <v>44317</v>
      </c>
      <c r="B1003" s="13">
        <v>34.3</v>
      </c>
      <c r="C1003" s="14">
        <v>35.1</v>
      </c>
      <c r="D1003" s="15"/>
      <c r="E1003" s="13">
        <v>3.7</v>
      </c>
      <c r="F1003" s="16">
        <v>1.1</v>
      </c>
      <c r="G1003" s="47"/>
      <c r="H1003" s="38">
        <v>36.4</v>
      </c>
      <c r="I1003" s="39">
        <v>1.1</v>
      </c>
      <c r="J1003" s="41">
        <v>35.1</v>
      </c>
      <c r="K1003" s="14">
        <v>1.1</v>
      </c>
    </row>
    <row r="1004" ht="17" customHeight="1">
      <c r="A1004" s="12">
        <v>44348</v>
      </c>
      <c r="B1004" s="13">
        <v>28.8</v>
      </c>
      <c r="C1004" s="14">
        <v>30.9</v>
      </c>
      <c r="D1004" s="15"/>
      <c r="E1004" s="13">
        <v>0.9</v>
      </c>
      <c r="F1004" s="16">
        <v>2.4</v>
      </c>
      <c r="G1004" s="47"/>
      <c r="H1004" s="38">
        <v>29.6</v>
      </c>
      <c r="I1004" s="39">
        <v>0.1</v>
      </c>
      <c r="J1004" s="41">
        <v>29.6</v>
      </c>
      <c r="K1004" s="14">
        <v>2.4</v>
      </c>
    </row>
    <row r="1005" ht="17" customHeight="1">
      <c r="A1005" s="12">
        <v>44378</v>
      </c>
      <c r="B1005" s="13">
        <v>27.2</v>
      </c>
      <c r="C1005" s="14">
        <v>27.9</v>
      </c>
      <c r="D1005" s="15"/>
      <c r="E1005" s="13">
        <v>0.8</v>
      </c>
      <c r="F1005" s="16">
        <v>1.8</v>
      </c>
      <c r="G1005" s="47"/>
      <c r="H1005" s="38">
        <v>29</v>
      </c>
      <c r="I1005" s="39">
        <v>-1.4</v>
      </c>
      <c r="J1005" s="41">
        <v>27</v>
      </c>
      <c r="K1005" s="14">
        <v>1.8</v>
      </c>
    </row>
    <row r="1006" ht="17" customHeight="1">
      <c r="A1006" s="12">
        <v>44409</v>
      </c>
      <c r="B1006" s="13">
        <v>30</v>
      </c>
      <c r="C1006" s="14">
        <v>32</v>
      </c>
      <c r="D1006" s="15"/>
      <c r="E1006" s="13">
        <v>2.9</v>
      </c>
      <c r="F1006" s="16">
        <v>2.4</v>
      </c>
      <c r="G1006" s="47"/>
      <c r="H1006" s="38">
        <v>32</v>
      </c>
      <c r="I1006" s="39">
        <v>0.3</v>
      </c>
      <c r="J1006" s="41">
        <v>32</v>
      </c>
      <c r="K1006" s="14">
        <v>2.4</v>
      </c>
    </row>
    <row r="1007" ht="17" customHeight="1">
      <c r="A1007" s="12">
        <v>44440</v>
      </c>
      <c r="B1007" s="13">
        <v>35.8</v>
      </c>
      <c r="C1007" s="14">
        <v>34.9</v>
      </c>
      <c r="D1007" s="15"/>
      <c r="E1007" s="13">
        <v>3.5</v>
      </c>
      <c r="F1007" s="16">
        <v>2.4</v>
      </c>
      <c r="G1007" s="47"/>
      <c r="H1007" s="38">
        <v>36.1</v>
      </c>
      <c r="I1007" s="39">
        <v>-0.6</v>
      </c>
      <c r="J1007" s="41">
        <v>34.9</v>
      </c>
      <c r="K1007" s="14">
        <v>2.4</v>
      </c>
    </row>
    <row r="1008" ht="17" customHeight="1">
      <c r="A1008" s="12">
        <v>44470</v>
      </c>
      <c r="B1008" s="13">
        <v>40.3</v>
      </c>
      <c r="C1008" s="14">
        <v>39.8</v>
      </c>
      <c r="D1008" s="15"/>
      <c r="E1008" s="13">
        <v>5</v>
      </c>
      <c r="F1008" s="16">
        <v>3.7</v>
      </c>
      <c r="G1008" s="47"/>
      <c r="H1008" s="38">
        <v>40.2</v>
      </c>
      <c r="I1008" s="39">
        <v>1.8</v>
      </c>
      <c r="J1008" s="41">
        <v>39.8</v>
      </c>
      <c r="K1008" s="14">
        <v>4.4</v>
      </c>
    </row>
    <row r="1009" ht="17" customHeight="1">
      <c r="A1009" s="12">
        <v>44501</v>
      </c>
      <c r="B1009" s="13">
        <v>42.7</v>
      </c>
      <c r="C1009" s="14">
        <v>42</v>
      </c>
      <c r="D1009" s="15"/>
      <c r="E1009" s="13">
        <v>6.7</v>
      </c>
      <c r="F1009" s="16">
        <v>5.3</v>
      </c>
      <c r="G1009" s="47"/>
      <c r="H1009" s="38">
        <v>44.5</v>
      </c>
      <c r="I1009" s="39">
        <v>3.9</v>
      </c>
      <c r="J1009" s="41">
        <v>42</v>
      </c>
      <c r="K1009" s="14">
        <v>5.3</v>
      </c>
    </row>
    <row r="1010" ht="17" customHeight="1">
      <c r="A1010" s="12">
        <v>44531</v>
      </c>
      <c r="B1010" s="13">
        <v>45</v>
      </c>
      <c r="C1010" s="14">
        <v>45.1</v>
      </c>
      <c r="D1010" s="15"/>
      <c r="E1010" s="13">
        <v>8.9</v>
      </c>
      <c r="F1010" s="16">
        <v>9.800000000000001</v>
      </c>
      <c r="G1010" s="47"/>
      <c r="H1010" s="38">
        <v>46.2</v>
      </c>
      <c r="I1010" s="39">
        <v>6.8</v>
      </c>
      <c r="J1010" s="41">
        <v>45.1</v>
      </c>
      <c r="K1010" s="14">
        <v>10.1</v>
      </c>
    </row>
    <row r="1011" ht="17" customHeight="1">
      <c r="A1011" t="s" s="22">
        <v>5</v>
      </c>
      <c r="B1011" s="23">
        <f>AVERAGE(B999:B1010)</f>
        <v>38.1666666666667</v>
      </c>
      <c r="C1011" s="23">
        <f>AVERAGE(C999:C1010)</f>
        <v>38.4916666666667</v>
      </c>
      <c r="D1011" s="24"/>
      <c r="E1011" s="23">
        <f>AVERAGE(E999:E1010)</f>
        <v>5.46666666666667</v>
      </c>
      <c r="F1011" s="25">
        <f>AVERAGE(F999:F1010)</f>
        <v>5.59166666666667</v>
      </c>
      <c r="G1011" s="17"/>
      <c r="H1011" s="42">
        <f>AVERAGE(H999:H1010)</f>
        <v>39.2666666666667</v>
      </c>
      <c r="I1011" s="43">
        <f>AVERAGE(I999:I1010)</f>
        <v>3.49166666666667</v>
      </c>
      <c r="J1011" s="44">
        <f>AVERAGE(J999:J1010)</f>
        <v>38.2166666666667</v>
      </c>
      <c r="K1011" s="45">
        <f>AVERAGE(K999:K1010)</f>
        <v>5.675</v>
      </c>
    </row>
    <row r="1012" ht="17" customHeight="1">
      <c r="A1012" s="26"/>
      <c r="B1012" s="21"/>
      <c r="C1012" s="21"/>
      <c r="D1012" s="24"/>
      <c r="E1012" s="21"/>
      <c r="F1012" s="27"/>
      <c r="G1012" s="17"/>
      <c r="H1012" s="18"/>
      <c r="I1012" s="19"/>
      <c r="J1012" s="20"/>
      <c r="K1012" s="21"/>
    </row>
    <row r="1013" ht="47" customHeight="1">
      <c r="A1013" t="s" s="2">
        <v>244</v>
      </c>
      <c r="B1013" t="s" s="3">
        <v>1</v>
      </c>
      <c r="C1013" t="s" s="4">
        <v>245</v>
      </c>
      <c r="D1013" s="28"/>
      <c r="E1013" t="s" s="3">
        <v>3</v>
      </c>
      <c r="F1013" t="s" s="6">
        <v>246</v>
      </c>
      <c r="G1013" s="29"/>
      <c r="H1013" t="s" s="34">
        <v>12</v>
      </c>
      <c r="I1013" t="s" s="35">
        <v>13</v>
      </c>
      <c r="J1013" t="s" s="36">
        <v>171</v>
      </c>
      <c r="K1013" t="s" s="37">
        <v>172</v>
      </c>
    </row>
    <row r="1014" ht="17" customHeight="1">
      <c r="A1014" s="12">
        <v>44197</v>
      </c>
      <c r="B1014" s="13">
        <v>45.8</v>
      </c>
      <c r="C1014" s="14">
        <v>46.5</v>
      </c>
      <c r="D1014" s="15"/>
      <c r="E1014" s="13">
        <v>8.4</v>
      </c>
      <c r="F1014" s="16">
        <v>8.800000000000001</v>
      </c>
      <c r="G1014" s="47"/>
      <c r="H1014" s="38">
        <v>47</v>
      </c>
      <c r="I1014" s="39">
        <v>7.8</v>
      </c>
      <c r="J1014" s="41">
        <v>47</v>
      </c>
      <c r="K1014" s="14">
        <v>8.800000000000001</v>
      </c>
    </row>
    <row r="1015" ht="17" customHeight="1">
      <c r="A1015" s="12">
        <v>44228</v>
      </c>
      <c r="B1015" s="13">
        <v>46.1</v>
      </c>
      <c r="C1015" s="14">
        <v>45.3</v>
      </c>
      <c r="D1015" s="15"/>
      <c r="E1015" s="13">
        <v>8.9</v>
      </c>
      <c r="F1015" s="16">
        <v>8.5</v>
      </c>
      <c r="G1015" s="47"/>
      <c r="H1015" s="38">
        <v>45.3</v>
      </c>
      <c r="I1015" s="39">
        <v>8.4</v>
      </c>
      <c r="J1015" s="41">
        <v>45.3</v>
      </c>
      <c r="K1015" s="14">
        <v>8.6</v>
      </c>
    </row>
    <row r="1016" ht="17" customHeight="1">
      <c r="A1016" s="12">
        <v>44256</v>
      </c>
      <c r="B1016" s="13">
        <v>43.9</v>
      </c>
      <c r="C1016" s="14">
        <v>44.5</v>
      </c>
      <c r="D1016" s="15"/>
      <c r="E1016" s="13">
        <v>5.3</v>
      </c>
      <c r="F1016" s="16">
        <v>5.7</v>
      </c>
      <c r="G1016" s="47"/>
      <c r="H1016" s="38">
        <v>45.3</v>
      </c>
      <c r="I1016" s="39">
        <v>4.8</v>
      </c>
      <c r="J1016" s="41">
        <v>44.2</v>
      </c>
      <c r="K1016" s="14">
        <v>5.7</v>
      </c>
    </row>
    <row r="1017" ht="17" customHeight="1">
      <c r="A1017" s="12">
        <v>44287</v>
      </c>
      <c r="B1017" s="13">
        <v>39.2</v>
      </c>
      <c r="C1017" s="14">
        <v>40.1</v>
      </c>
      <c r="D1017" s="15"/>
      <c r="E1017" s="13">
        <v>2.8</v>
      </c>
      <c r="F1017" s="16">
        <v>1.7</v>
      </c>
      <c r="G1017" s="47"/>
      <c r="H1017" s="38">
        <v>40.1</v>
      </c>
      <c r="I1017" s="39">
        <v>2</v>
      </c>
      <c r="J1017" s="41">
        <v>40.1</v>
      </c>
      <c r="K1017" s="14">
        <v>2.2</v>
      </c>
    </row>
    <row r="1018" ht="17" customHeight="1">
      <c r="A1018" s="12">
        <v>44317</v>
      </c>
      <c r="B1018" s="13">
        <v>33.3</v>
      </c>
      <c r="C1018" s="14">
        <v>33.4</v>
      </c>
      <c r="D1018" s="15"/>
      <c r="E1018" s="13">
        <v>1.4</v>
      </c>
      <c r="F1018" s="16">
        <v>-1.8</v>
      </c>
      <c r="G1018" s="47"/>
      <c r="H1018" s="38">
        <v>33.9</v>
      </c>
      <c r="I1018" s="39">
        <v>-0.9</v>
      </c>
      <c r="J1018" s="41">
        <v>33.6</v>
      </c>
      <c r="K1018" s="14">
        <v>-0.9</v>
      </c>
    </row>
    <row r="1019" ht="17" customHeight="1">
      <c r="A1019" s="12">
        <v>44348</v>
      </c>
      <c r="B1019" s="13">
        <v>27.7</v>
      </c>
      <c r="C1019" s="14">
        <v>27.6</v>
      </c>
      <c r="D1019" s="15"/>
      <c r="E1019" s="13">
        <v>-0.6</v>
      </c>
      <c r="F1019" s="16">
        <v>-3</v>
      </c>
      <c r="G1019" s="47"/>
      <c r="H1019" s="38">
        <v>28</v>
      </c>
      <c r="I1019" s="39">
        <v>-2.5</v>
      </c>
      <c r="J1019" s="41">
        <v>28</v>
      </c>
      <c r="K1019" s="14">
        <v>-2.5</v>
      </c>
    </row>
    <row r="1020" ht="17" customHeight="1">
      <c r="A1020" s="12">
        <v>44378</v>
      </c>
      <c r="B1020" s="13">
        <v>27.2</v>
      </c>
      <c r="C1020" s="14">
        <v>28.7</v>
      </c>
      <c r="D1020" s="15"/>
      <c r="E1020" s="13">
        <v>-1.1</v>
      </c>
      <c r="F1020" s="16">
        <v>-3.4</v>
      </c>
      <c r="G1020" s="47"/>
      <c r="H1020" s="38">
        <v>28</v>
      </c>
      <c r="I1020" s="39">
        <v>-3.1</v>
      </c>
      <c r="J1020" s="41">
        <v>28</v>
      </c>
      <c r="K1020" s="14">
        <v>-2.5</v>
      </c>
    </row>
    <row r="1021" ht="17" customHeight="1">
      <c r="A1021" s="12">
        <v>44409</v>
      </c>
      <c r="B1021" s="13">
        <v>30.6</v>
      </c>
      <c r="C1021" s="14">
        <v>32</v>
      </c>
      <c r="D1021" s="15"/>
      <c r="E1021" s="13">
        <v>-1.1</v>
      </c>
      <c r="F1021" s="16">
        <v>-2.4</v>
      </c>
      <c r="G1021" s="47"/>
      <c r="H1021" s="38">
        <v>31.6</v>
      </c>
      <c r="I1021" s="39">
        <v>-1.9</v>
      </c>
      <c r="J1021" s="41">
        <v>31.6</v>
      </c>
      <c r="K1021" s="14">
        <v>-1.5</v>
      </c>
    </row>
    <row r="1022" ht="17" customHeight="1">
      <c r="A1022" s="12">
        <v>44440</v>
      </c>
      <c r="B1022" s="13">
        <v>35.6</v>
      </c>
      <c r="C1022" s="14">
        <v>36.8</v>
      </c>
      <c r="D1022" s="15"/>
      <c r="E1022" s="13">
        <v>-0.2</v>
      </c>
      <c r="F1022" s="16">
        <v>-0.6</v>
      </c>
      <c r="G1022" s="47"/>
      <c r="H1022" s="38">
        <v>36.3</v>
      </c>
      <c r="I1022" s="39">
        <v>-1.4</v>
      </c>
      <c r="J1022" s="41">
        <v>36.3</v>
      </c>
      <c r="K1022" s="14">
        <v>-0.4</v>
      </c>
    </row>
    <row r="1023" ht="17" customHeight="1">
      <c r="A1023" s="12">
        <v>44470</v>
      </c>
      <c r="B1023" s="13">
        <v>39.1</v>
      </c>
      <c r="C1023" s="14">
        <v>40.9</v>
      </c>
      <c r="D1023" s="15"/>
      <c r="E1023" s="13">
        <v>0.8</v>
      </c>
      <c r="F1023" s="16">
        <v>-1</v>
      </c>
      <c r="G1023" s="47"/>
      <c r="H1023" s="38">
        <v>40.7</v>
      </c>
      <c r="I1023" s="39">
        <v>0.2</v>
      </c>
      <c r="J1023" s="41">
        <v>40.7</v>
      </c>
      <c r="K1023" s="14">
        <v>0.2</v>
      </c>
    </row>
    <row r="1024" ht="17" customHeight="1">
      <c r="A1024" s="12">
        <v>44501</v>
      </c>
      <c r="B1024" s="13">
        <v>43.7</v>
      </c>
      <c r="C1024" s="14">
        <v>44.7</v>
      </c>
      <c r="D1024" s="15"/>
      <c r="E1024" s="13">
        <v>3.4</v>
      </c>
      <c r="F1024" s="16">
        <v>3.1</v>
      </c>
      <c r="G1024" s="47"/>
      <c r="H1024" s="38">
        <v>44.7</v>
      </c>
      <c r="I1024" s="39">
        <v>3.6</v>
      </c>
      <c r="J1024" s="41">
        <v>44.7</v>
      </c>
      <c r="K1024" s="14">
        <v>3.6</v>
      </c>
    </row>
    <row r="1025" ht="17" customHeight="1">
      <c r="A1025" s="12">
        <v>44531</v>
      </c>
      <c r="B1025" s="13">
        <v>45</v>
      </c>
      <c r="C1025" s="14">
        <v>45</v>
      </c>
      <c r="D1025" s="15"/>
      <c r="E1025" s="13">
        <v>7.8</v>
      </c>
      <c r="F1025" s="16">
        <v>5.5</v>
      </c>
      <c r="G1025" s="47"/>
      <c r="H1025" s="38">
        <v>45.3</v>
      </c>
      <c r="I1025" s="39">
        <v>5.6</v>
      </c>
      <c r="J1025" s="41">
        <v>45.3</v>
      </c>
      <c r="K1025" s="14">
        <v>5.6</v>
      </c>
    </row>
    <row r="1026" ht="17" customHeight="1">
      <c r="A1026" t="s" s="22">
        <v>5</v>
      </c>
      <c r="B1026" s="23">
        <f>AVERAGE(B1014:B1025)</f>
        <v>38.1</v>
      </c>
      <c r="C1026" s="23">
        <f>AVERAGE(C1014:C1025)</f>
        <v>38.7916666666667</v>
      </c>
      <c r="D1026" s="24"/>
      <c r="E1026" s="23">
        <f>AVERAGE(E1014:E1025)</f>
        <v>2.98333333333333</v>
      </c>
      <c r="F1026" s="25">
        <f>AVERAGE(F1014:F1025)</f>
        <v>1.75833333333333</v>
      </c>
      <c r="G1026" s="17"/>
      <c r="H1026" s="42">
        <f>AVERAGE(H1014:H1025)</f>
        <v>38.85</v>
      </c>
      <c r="I1026" s="43">
        <f>AVERAGE(I1014:I1025)</f>
        <v>1.88333333333333</v>
      </c>
      <c r="J1026" s="44">
        <f>AVERAGE(J1014:J1025)</f>
        <v>38.7333333333333</v>
      </c>
      <c r="K1026" s="45">
        <f>AVERAGE(K1014:K1025)</f>
        <v>2.24166666666667</v>
      </c>
    </row>
    <row r="1027" ht="17" customHeight="1">
      <c r="A1027" s="26"/>
      <c r="B1027" s="21"/>
      <c r="C1027" s="21"/>
      <c r="D1027" s="24"/>
      <c r="E1027" s="21"/>
      <c r="F1027" s="27"/>
      <c r="G1027" s="17"/>
      <c r="H1027" s="18"/>
      <c r="I1027" s="19"/>
      <c r="J1027" s="20"/>
      <c r="K1027" s="21"/>
    </row>
    <row r="1028" ht="47" customHeight="1">
      <c r="A1028" t="s" s="2">
        <v>247</v>
      </c>
      <c r="B1028" t="s" s="3">
        <v>1</v>
      </c>
      <c r="C1028" t="s" s="4">
        <v>248</v>
      </c>
      <c r="D1028" s="28"/>
      <c r="E1028" t="s" s="3">
        <v>3</v>
      </c>
      <c r="F1028" t="s" s="6">
        <v>249</v>
      </c>
      <c r="G1028" s="29"/>
      <c r="H1028" s="30"/>
      <c r="I1028" s="31"/>
      <c r="J1028" s="32"/>
      <c r="K1028" s="33"/>
    </row>
    <row r="1029" ht="17" customHeight="1">
      <c r="A1029" s="12">
        <v>44197</v>
      </c>
      <c r="B1029" s="13">
        <v>42.8</v>
      </c>
      <c r="C1029" s="14">
        <v>41.2</v>
      </c>
      <c r="D1029" s="15"/>
      <c r="E1029" s="13">
        <v>3.2</v>
      </c>
      <c r="F1029" s="16">
        <v>2.8</v>
      </c>
      <c r="G1029" s="17"/>
      <c r="H1029" s="18"/>
      <c r="I1029" s="19"/>
      <c r="J1029" s="20"/>
      <c r="K1029" s="21"/>
    </row>
    <row r="1030" ht="17" customHeight="1">
      <c r="A1030" s="12">
        <v>44228</v>
      </c>
      <c r="B1030" s="13">
        <v>43.4</v>
      </c>
      <c r="C1030" s="14">
        <v>41.3</v>
      </c>
      <c r="D1030" s="15"/>
      <c r="E1030" s="13">
        <v>1.8</v>
      </c>
      <c r="F1030" s="16">
        <v>4.2</v>
      </c>
      <c r="G1030" s="17"/>
      <c r="H1030" s="18"/>
      <c r="I1030" s="19"/>
      <c r="J1030" s="20"/>
      <c r="K1030" s="21"/>
    </row>
    <row r="1031" ht="17" customHeight="1">
      <c r="A1031" s="12">
        <v>44256</v>
      </c>
      <c r="B1031" s="13">
        <v>40.7</v>
      </c>
      <c r="C1031" s="14">
        <v>40</v>
      </c>
      <c r="D1031" s="15"/>
      <c r="E1031" s="13">
        <v>0.2</v>
      </c>
      <c r="F1031" s="16">
        <v>1</v>
      </c>
      <c r="G1031" s="17"/>
      <c r="H1031" s="18"/>
      <c r="I1031" s="19"/>
      <c r="J1031" s="20"/>
      <c r="K1031" s="21"/>
    </row>
    <row r="1032" ht="17" customHeight="1">
      <c r="A1032" s="12">
        <v>44287</v>
      </c>
      <c r="B1032" s="13">
        <v>36.7</v>
      </c>
      <c r="C1032" s="14">
        <v>36.4</v>
      </c>
      <c r="D1032" s="15"/>
      <c r="E1032" s="13">
        <v>-1.3</v>
      </c>
      <c r="F1032" s="16">
        <v>0.4</v>
      </c>
      <c r="G1032" s="17"/>
      <c r="H1032" s="18"/>
      <c r="I1032" s="19"/>
      <c r="J1032" s="20"/>
      <c r="K1032" s="21"/>
    </row>
    <row r="1033" ht="17" customHeight="1">
      <c r="A1033" s="12">
        <v>44317</v>
      </c>
      <c r="B1033" s="13">
        <v>30.4</v>
      </c>
      <c r="C1033" s="14">
        <v>28.7</v>
      </c>
      <c r="D1033" s="15"/>
      <c r="E1033" s="13">
        <v>-2.2</v>
      </c>
      <c r="F1033" s="16">
        <v>-3.1</v>
      </c>
      <c r="G1033" s="17"/>
      <c r="H1033" s="18"/>
      <c r="I1033" s="19"/>
      <c r="J1033" s="20"/>
      <c r="K1033" s="21"/>
    </row>
    <row r="1034" ht="17" customHeight="1">
      <c r="A1034" s="12">
        <v>44348</v>
      </c>
      <c r="B1034" s="13">
        <v>24.4</v>
      </c>
      <c r="C1034" s="14">
        <v>24.5</v>
      </c>
      <c r="D1034" s="15"/>
      <c r="E1034" s="13">
        <v>-4</v>
      </c>
      <c r="F1034" s="16">
        <v>-6</v>
      </c>
      <c r="G1034" s="17"/>
      <c r="H1034" s="18"/>
      <c r="I1034" s="19"/>
      <c r="J1034" s="20"/>
      <c r="K1034" s="21"/>
    </row>
    <row r="1035" ht="17" customHeight="1">
      <c r="A1035" s="12">
        <v>44378</v>
      </c>
      <c r="B1035" s="13">
        <v>22.8</v>
      </c>
      <c r="C1035" s="14">
        <v>22.4</v>
      </c>
      <c r="D1035" s="15"/>
      <c r="E1035" s="13">
        <v>-3.9</v>
      </c>
      <c r="F1035" s="16">
        <v>-4</v>
      </c>
      <c r="G1035" s="17"/>
      <c r="H1035" s="18"/>
      <c r="I1035" s="19"/>
      <c r="J1035" s="20"/>
      <c r="K1035" s="21"/>
    </row>
    <row r="1036" ht="17" customHeight="1">
      <c r="A1036" s="12">
        <v>44409</v>
      </c>
      <c r="B1036" s="13">
        <v>26.1</v>
      </c>
      <c r="C1036" s="14">
        <v>27.2</v>
      </c>
      <c r="D1036" s="15"/>
      <c r="E1036" s="13">
        <v>-3.2</v>
      </c>
      <c r="F1036" s="16">
        <v>-2.7</v>
      </c>
      <c r="G1036" s="17"/>
      <c r="H1036" s="18"/>
      <c r="I1036" s="19"/>
      <c r="J1036" s="20"/>
      <c r="K1036" s="21"/>
    </row>
    <row r="1037" ht="17" customHeight="1">
      <c r="A1037" s="12">
        <v>44440</v>
      </c>
      <c r="B1037" s="13">
        <v>30.3</v>
      </c>
      <c r="C1037" s="14">
        <v>30.2</v>
      </c>
      <c r="D1037" s="15"/>
      <c r="E1037" s="13">
        <v>-2.2</v>
      </c>
      <c r="F1037" s="16">
        <v>-2.7</v>
      </c>
      <c r="G1037" s="17"/>
      <c r="H1037" s="18"/>
      <c r="I1037" s="19"/>
      <c r="J1037" s="20"/>
      <c r="K1037" s="21"/>
    </row>
    <row r="1038" ht="17" customHeight="1">
      <c r="A1038" s="12">
        <v>44470</v>
      </c>
      <c r="B1038" s="13">
        <v>35.8</v>
      </c>
      <c r="C1038" s="14">
        <v>33.6</v>
      </c>
      <c r="D1038" s="15"/>
      <c r="E1038" s="13">
        <v>-0.6</v>
      </c>
      <c r="F1038" s="16">
        <v>-0.7</v>
      </c>
      <c r="G1038" s="17"/>
      <c r="H1038" s="18"/>
      <c r="I1038" s="19"/>
      <c r="J1038" s="20"/>
      <c r="K1038" s="21"/>
    </row>
    <row r="1039" ht="17" customHeight="1">
      <c r="A1039" s="12">
        <v>44501</v>
      </c>
      <c r="B1039" s="13">
        <v>38.8</v>
      </c>
      <c r="C1039" s="14">
        <v>38.3</v>
      </c>
      <c r="D1039" s="15"/>
      <c r="E1039" s="13">
        <v>0.3</v>
      </c>
      <c r="F1039" s="16">
        <v>-0.4</v>
      </c>
      <c r="G1039" s="17"/>
      <c r="H1039" s="18"/>
      <c r="I1039" s="19"/>
      <c r="J1039" s="20"/>
      <c r="K1039" s="21"/>
    </row>
    <row r="1040" ht="17" customHeight="1">
      <c r="A1040" s="12">
        <v>44531</v>
      </c>
      <c r="B1040" s="13">
        <v>41.2</v>
      </c>
      <c r="C1040" s="14">
        <v>40.7</v>
      </c>
      <c r="D1040" s="15"/>
      <c r="E1040" s="13">
        <v>1.7</v>
      </c>
      <c r="F1040" s="16">
        <v>2.6</v>
      </c>
      <c r="G1040" s="17"/>
      <c r="H1040" s="18"/>
      <c r="I1040" s="19"/>
      <c r="J1040" s="20"/>
      <c r="K1040" s="21"/>
    </row>
    <row r="1041" ht="17" customHeight="1">
      <c r="A1041" t="s" s="22">
        <v>5</v>
      </c>
      <c r="B1041" s="23">
        <f>AVERAGE(B1029:B1040)</f>
        <v>34.45</v>
      </c>
      <c r="C1041" s="23">
        <f>AVERAGE(C1029:C1040)</f>
        <v>33.7083333333333</v>
      </c>
      <c r="D1041" s="24"/>
      <c r="E1041" s="23">
        <f>AVERAGE(E1029:E1040)</f>
        <v>-0.85</v>
      </c>
      <c r="F1041" s="25">
        <f>AVERAGE(F1029:F1040)</f>
        <v>-0.716666666666667</v>
      </c>
      <c r="G1041" s="17"/>
      <c r="H1041" s="18"/>
      <c r="I1041" s="19"/>
      <c r="J1041" s="20"/>
      <c r="K1041" s="21"/>
    </row>
    <row r="1042" ht="17" customHeight="1">
      <c r="A1042" s="26"/>
      <c r="B1042" s="21"/>
      <c r="C1042" s="21"/>
      <c r="D1042" s="24"/>
      <c r="E1042" s="21"/>
      <c r="F1042" s="27"/>
      <c r="G1042" s="17"/>
      <c r="H1042" s="18"/>
      <c r="I1042" s="19"/>
      <c r="J1042" s="20"/>
      <c r="K1042" s="21"/>
    </row>
    <row r="1043" ht="47" customHeight="1">
      <c r="A1043" t="s" s="2">
        <v>250</v>
      </c>
      <c r="B1043" t="s" s="3">
        <v>1</v>
      </c>
      <c r="C1043" t="s" s="4">
        <v>251</v>
      </c>
      <c r="D1043" s="28"/>
      <c r="E1043" t="s" s="3">
        <v>3</v>
      </c>
      <c r="F1043" t="s" s="6">
        <v>252</v>
      </c>
      <c r="G1043" s="29"/>
      <c r="H1043" t="s" s="34">
        <v>12</v>
      </c>
      <c r="I1043" t="s" s="35">
        <v>13</v>
      </c>
      <c r="J1043" t="s" s="36">
        <v>12</v>
      </c>
      <c r="K1043" t="s" s="37">
        <v>13</v>
      </c>
    </row>
    <row r="1044" ht="17" customHeight="1">
      <c r="A1044" s="12">
        <v>44197</v>
      </c>
      <c r="B1044" s="13">
        <v>41.1</v>
      </c>
      <c r="C1044" s="14">
        <v>41.7</v>
      </c>
      <c r="D1044" s="15"/>
      <c r="E1044" s="13">
        <v>5.7</v>
      </c>
      <c r="F1044" s="16">
        <v>7.8</v>
      </c>
      <c r="G1044" s="47"/>
      <c r="H1044" s="38">
        <v>48.4</v>
      </c>
      <c r="I1044" s="39">
        <v>4.8</v>
      </c>
      <c r="J1044" s="41">
        <v>48.4</v>
      </c>
      <c r="K1044" s="14">
        <v>4.8</v>
      </c>
    </row>
    <row r="1045" ht="17" customHeight="1">
      <c r="A1045" s="12">
        <v>44228</v>
      </c>
      <c r="B1045" s="13">
        <v>44.8</v>
      </c>
      <c r="C1045" s="14">
        <v>44.8</v>
      </c>
      <c r="D1045" s="15"/>
      <c r="E1045" s="13">
        <v>5</v>
      </c>
      <c r="F1045" s="16">
        <v>7.2</v>
      </c>
      <c r="G1045" s="47"/>
      <c r="H1045" s="38">
        <v>49.5</v>
      </c>
      <c r="I1045" s="39">
        <v>5.2</v>
      </c>
      <c r="J1045" s="41">
        <v>49.5</v>
      </c>
      <c r="K1045" s="14">
        <v>5.2</v>
      </c>
    </row>
    <row r="1046" ht="17" customHeight="1">
      <c r="A1046" s="12">
        <v>44256</v>
      </c>
      <c r="B1046" s="13">
        <v>40.8</v>
      </c>
      <c r="C1046" s="14">
        <v>40.8</v>
      </c>
      <c r="D1046" s="15"/>
      <c r="E1046" s="13">
        <v>3.7</v>
      </c>
      <c r="F1046" s="16">
        <v>6.1</v>
      </c>
      <c r="G1046" s="47"/>
      <c r="H1046" s="38">
        <v>42.9</v>
      </c>
      <c r="I1046" s="39">
        <v>3.8</v>
      </c>
      <c r="J1046" s="41">
        <v>42.9</v>
      </c>
      <c r="K1046" s="14">
        <v>3.8</v>
      </c>
    </row>
    <row r="1047" ht="17" customHeight="1">
      <c r="A1047" s="12">
        <v>44287</v>
      </c>
      <c r="B1047" s="13">
        <v>37.6</v>
      </c>
      <c r="C1047" s="14">
        <v>37.7</v>
      </c>
      <c r="D1047" s="15"/>
      <c r="E1047" s="13">
        <v>4.2</v>
      </c>
      <c r="F1047" s="16">
        <v>4.8</v>
      </c>
      <c r="G1047" s="47"/>
      <c r="H1047" s="38">
        <v>38.3</v>
      </c>
      <c r="I1047" s="39">
        <v>2.5</v>
      </c>
      <c r="J1047" s="41">
        <v>38.3</v>
      </c>
      <c r="K1047" s="14">
        <v>2.5</v>
      </c>
    </row>
    <row r="1048" ht="17" customHeight="1">
      <c r="A1048" s="12">
        <v>44317</v>
      </c>
      <c r="B1048" s="13">
        <v>35.2</v>
      </c>
      <c r="C1048" s="14">
        <v>35.2</v>
      </c>
      <c r="D1048" s="15"/>
      <c r="E1048" s="13">
        <v>1.7</v>
      </c>
      <c r="F1048" s="16">
        <v>2.4</v>
      </c>
      <c r="G1048" s="47"/>
      <c r="H1048" s="38">
        <v>36</v>
      </c>
      <c r="I1048" s="39">
        <v>0.2</v>
      </c>
      <c r="J1048" s="41">
        <v>36</v>
      </c>
      <c r="K1048" s="14">
        <v>0.2</v>
      </c>
    </row>
    <row r="1049" ht="17" customHeight="1">
      <c r="A1049" s="12">
        <v>44348</v>
      </c>
      <c r="B1049" s="13">
        <v>24.6</v>
      </c>
      <c r="C1049" s="14">
        <v>24.6</v>
      </c>
      <c r="D1049" s="15"/>
      <c r="E1049" s="13">
        <v>1.7</v>
      </c>
      <c r="F1049" s="16">
        <v>1.7</v>
      </c>
      <c r="G1049" s="47"/>
      <c r="H1049" s="38">
        <v>24.6</v>
      </c>
      <c r="I1049" s="39">
        <v>-0.6</v>
      </c>
      <c r="J1049" s="41">
        <v>24.6</v>
      </c>
      <c r="K1049" s="14">
        <v>-0.6</v>
      </c>
    </row>
    <row r="1050" ht="17" customHeight="1">
      <c r="A1050" s="12">
        <v>44378</v>
      </c>
      <c r="B1050" s="13">
        <v>23.1</v>
      </c>
      <c r="C1050" s="14">
        <v>23.3</v>
      </c>
      <c r="D1050" s="15"/>
      <c r="E1050" s="13">
        <v>0.1</v>
      </c>
      <c r="F1050" s="16">
        <v>0.1</v>
      </c>
      <c r="G1050" s="47"/>
      <c r="H1050" s="38">
        <v>22.4</v>
      </c>
      <c r="I1050" s="39">
        <v>-1.4</v>
      </c>
      <c r="J1050" s="41">
        <v>22.4</v>
      </c>
      <c r="K1050" s="14">
        <v>-1.4</v>
      </c>
    </row>
    <row r="1051" ht="17" customHeight="1">
      <c r="A1051" s="12">
        <v>44409</v>
      </c>
      <c r="B1051" s="13">
        <v>27.2</v>
      </c>
      <c r="C1051" s="14">
        <v>27.3</v>
      </c>
      <c r="D1051" s="15"/>
      <c r="E1051" s="13">
        <v>1.3</v>
      </c>
      <c r="F1051" s="16">
        <v>1.6</v>
      </c>
      <c r="G1051" s="47"/>
      <c r="H1051" s="38">
        <v>27.2</v>
      </c>
      <c r="I1051" s="39">
        <v>0.5</v>
      </c>
      <c r="J1051" s="41">
        <v>27.2</v>
      </c>
      <c r="K1051" s="14">
        <v>0.5</v>
      </c>
    </row>
    <row r="1052" ht="17" customHeight="1">
      <c r="A1052" s="12">
        <v>44440</v>
      </c>
      <c r="B1052" s="13">
        <v>30.6</v>
      </c>
      <c r="C1052" s="14">
        <v>30.6</v>
      </c>
      <c r="D1052" s="15"/>
      <c r="E1052" s="13">
        <v>1.1</v>
      </c>
      <c r="F1052" s="16">
        <v>2</v>
      </c>
      <c r="G1052" s="47"/>
      <c r="H1052" s="38">
        <v>32.3</v>
      </c>
      <c r="I1052" s="39">
        <v>0.3</v>
      </c>
      <c r="J1052" s="41">
        <v>32.3</v>
      </c>
      <c r="K1052" s="14">
        <v>0.3</v>
      </c>
    </row>
    <row r="1053" ht="17" customHeight="1">
      <c r="A1053" s="12">
        <v>44470</v>
      </c>
      <c r="B1053" s="13">
        <v>36.2</v>
      </c>
      <c r="C1053" s="14">
        <v>36.2</v>
      </c>
      <c r="D1053" s="15"/>
      <c r="E1053" s="13">
        <v>2.3</v>
      </c>
      <c r="F1053" s="16">
        <v>3.4</v>
      </c>
      <c r="G1053" s="47"/>
      <c r="H1053" s="38">
        <v>39.5</v>
      </c>
      <c r="I1053" s="39">
        <v>1</v>
      </c>
      <c r="J1053" s="41">
        <v>39.5</v>
      </c>
      <c r="K1053" s="14">
        <v>1</v>
      </c>
    </row>
    <row r="1054" ht="17" customHeight="1">
      <c r="A1054" s="12">
        <v>44501</v>
      </c>
      <c r="B1054" s="13">
        <v>41.1</v>
      </c>
      <c r="C1054" s="14">
        <v>41.1</v>
      </c>
      <c r="D1054" s="15"/>
      <c r="E1054" s="13">
        <v>4.8</v>
      </c>
      <c r="F1054" s="16">
        <v>5.6</v>
      </c>
      <c r="G1054" s="47"/>
      <c r="H1054" s="38">
        <v>43.5</v>
      </c>
      <c r="I1054" s="39">
        <v>2.7</v>
      </c>
      <c r="J1054" s="41">
        <v>43.5</v>
      </c>
      <c r="K1054" s="14">
        <v>2.7</v>
      </c>
    </row>
    <row r="1055" ht="17" customHeight="1">
      <c r="A1055" s="12">
        <v>44531</v>
      </c>
      <c r="B1055" s="13">
        <v>41.1</v>
      </c>
      <c r="C1055" s="14">
        <v>42.2</v>
      </c>
      <c r="D1055" s="15"/>
      <c r="E1055" s="13">
        <v>5.1</v>
      </c>
      <c r="F1055" s="16">
        <v>6.7</v>
      </c>
      <c r="G1055" s="47"/>
      <c r="H1055" s="38">
        <v>45.8</v>
      </c>
      <c r="I1055" s="39">
        <v>2.5</v>
      </c>
      <c r="J1055" s="41">
        <v>45.8</v>
      </c>
      <c r="K1055" s="14">
        <v>2.5</v>
      </c>
    </row>
    <row r="1056" ht="17" customHeight="1">
      <c r="A1056" t="s" s="22">
        <v>5</v>
      </c>
      <c r="B1056" s="23">
        <f>AVERAGE(B1044:B1055)</f>
        <v>35.2833333333333</v>
      </c>
      <c r="C1056" s="23">
        <f>AVERAGE(C1044:C1055)</f>
        <v>35.4583333333333</v>
      </c>
      <c r="D1056" s="24"/>
      <c r="E1056" s="23">
        <f>AVERAGE(E1044:E1055)</f>
        <v>3.05833333333333</v>
      </c>
      <c r="F1056" s="25">
        <f>AVERAGE(F1044:F1055)</f>
        <v>4.11666666666667</v>
      </c>
      <c r="G1056" s="17"/>
      <c r="H1056" s="42">
        <f>AVERAGE(H1044:H1055)</f>
        <v>37.5333333333333</v>
      </c>
      <c r="I1056" s="43">
        <f>AVERAGE(I1044:I1055)</f>
        <v>1.79166666666667</v>
      </c>
      <c r="J1056" s="44">
        <f>AVERAGE(J1044:J1055)</f>
        <v>37.5333333333333</v>
      </c>
      <c r="K1056" s="45">
        <f>AVERAGE(K1044:K1055)</f>
        <v>1.79166666666667</v>
      </c>
    </row>
    <row r="1057" ht="17" customHeight="1">
      <c r="A1057" s="26"/>
      <c r="B1057" s="21"/>
      <c r="C1057" s="21"/>
      <c r="D1057" s="24"/>
      <c r="E1057" s="21"/>
      <c r="F1057" s="27"/>
      <c r="G1057" s="17"/>
      <c r="H1057" s="18"/>
      <c r="I1057" s="19"/>
      <c r="J1057" s="20"/>
      <c r="K1057" s="21"/>
    </row>
    <row r="1058" ht="47" customHeight="1">
      <c r="A1058" t="s" s="2">
        <v>253</v>
      </c>
      <c r="B1058" t="s" s="3">
        <v>1</v>
      </c>
      <c r="C1058" t="s" s="4">
        <v>254</v>
      </c>
      <c r="D1058" s="28"/>
      <c r="E1058" t="s" s="3">
        <v>3</v>
      </c>
      <c r="F1058" t="s" s="6">
        <v>255</v>
      </c>
      <c r="G1058" s="29"/>
      <c r="H1058" t="s" s="34">
        <v>12</v>
      </c>
      <c r="I1058" t="s" s="35">
        <v>13</v>
      </c>
      <c r="J1058" t="s" s="36">
        <v>24</v>
      </c>
      <c r="K1058" t="s" s="37">
        <v>25</v>
      </c>
    </row>
    <row r="1059" ht="17" customHeight="1">
      <c r="A1059" s="12">
        <v>44197</v>
      </c>
      <c r="B1059" s="13">
        <v>43.4</v>
      </c>
      <c r="C1059" s="14">
        <v>44.4</v>
      </c>
      <c r="D1059" s="15"/>
      <c r="E1059" s="13">
        <v>9.199999999999999</v>
      </c>
      <c r="F1059" s="16">
        <v>8.9</v>
      </c>
      <c r="G1059" s="47"/>
      <c r="H1059" s="38">
        <v>45.7</v>
      </c>
      <c r="I1059" s="39">
        <v>5.6</v>
      </c>
      <c r="J1059" s="41">
        <v>44.2</v>
      </c>
      <c r="K1059" s="14">
        <v>6</v>
      </c>
    </row>
    <row r="1060" ht="17" customHeight="1">
      <c r="A1060" s="12">
        <v>44228</v>
      </c>
      <c r="B1060" s="13">
        <v>44.6</v>
      </c>
      <c r="C1060" s="14">
        <v>44.5</v>
      </c>
      <c r="D1060" s="15"/>
      <c r="E1060" s="13">
        <v>8.699999999999999</v>
      </c>
      <c r="F1060" s="16">
        <v>9.9</v>
      </c>
      <c r="G1060" s="47"/>
      <c r="H1060" s="38">
        <v>46.3</v>
      </c>
      <c r="I1060" s="39">
        <v>4.3</v>
      </c>
      <c r="J1060" s="41">
        <v>44.5</v>
      </c>
      <c r="K1060" s="14">
        <v>7.1</v>
      </c>
    </row>
    <row r="1061" ht="17" customHeight="1">
      <c r="A1061" s="12">
        <v>44256</v>
      </c>
      <c r="B1061" s="13">
        <v>41.3</v>
      </c>
      <c r="C1061" s="14">
        <v>42.4</v>
      </c>
      <c r="D1061" s="15"/>
      <c r="E1061" s="13">
        <v>7.7</v>
      </c>
      <c r="F1061" s="16">
        <v>6.3</v>
      </c>
      <c r="G1061" s="47"/>
      <c r="H1061" s="38">
        <v>43.8</v>
      </c>
      <c r="I1061" s="39">
        <v>3.1</v>
      </c>
      <c r="J1061" s="41">
        <v>43.8</v>
      </c>
      <c r="K1061" s="14">
        <v>3.1</v>
      </c>
    </row>
    <row r="1062" ht="17" customHeight="1">
      <c r="A1062" s="12">
        <v>44287</v>
      </c>
      <c r="B1062" s="13">
        <v>37.6</v>
      </c>
      <c r="C1062" s="14">
        <v>39.5</v>
      </c>
      <c r="D1062" s="15"/>
      <c r="E1062" s="13">
        <v>4.1</v>
      </c>
      <c r="F1062" s="16">
        <v>4.7</v>
      </c>
      <c r="G1062" s="47"/>
      <c r="H1062" s="38">
        <v>38.3</v>
      </c>
      <c r="I1062" s="39">
        <v>0.2</v>
      </c>
      <c r="J1062" s="41">
        <v>37.7</v>
      </c>
      <c r="K1062" s="14">
        <v>3.3</v>
      </c>
    </row>
    <row r="1063" ht="17" customHeight="1">
      <c r="A1063" s="12">
        <v>44317</v>
      </c>
      <c r="B1063" s="13">
        <v>32.4</v>
      </c>
      <c r="C1063" s="14">
        <v>34.3</v>
      </c>
      <c r="D1063" s="15"/>
      <c r="E1063" s="13">
        <v>1.3</v>
      </c>
      <c r="F1063" s="16">
        <v>1.3</v>
      </c>
      <c r="G1063" s="47"/>
      <c r="H1063" s="38">
        <v>35.3</v>
      </c>
      <c r="I1063" s="39">
        <v>-2.2</v>
      </c>
      <c r="J1063" s="41">
        <v>35.3</v>
      </c>
      <c r="K1063" s="14">
        <v>1.1</v>
      </c>
    </row>
    <row r="1064" ht="17" customHeight="1">
      <c r="A1064" s="12">
        <v>44348</v>
      </c>
      <c r="B1064" s="13">
        <v>27.6</v>
      </c>
      <c r="C1064" s="14">
        <v>26.2</v>
      </c>
      <c r="D1064" s="15"/>
      <c r="E1064" s="13">
        <v>1.7</v>
      </c>
      <c r="F1064" s="16">
        <v>-0.7</v>
      </c>
      <c r="G1064" s="47"/>
      <c r="H1064" s="38">
        <v>28.1</v>
      </c>
      <c r="I1064" s="39">
        <v>-1.9</v>
      </c>
      <c r="J1064" s="41">
        <v>26.1</v>
      </c>
      <c r="K1064" s="14">
        <v>-1.3</v>
      </c>
    </row>
    <row r="1065" ht="17" customHeight="1">
      <c r="A1065" s="12">
        <v>44378</v>
      </c>
      <c r="B1065" s="13">
        <v>24.7</v>
      </c>
      <c r="C1065" s="14">
        <v>25.8</v>
      </c>
      <c r="D1065" s="15"/>
      <c r="E1065" s="13">
        <v>1.2</v>
      </c>
      <c r="F1065" s="16">
        <v>0</v>
      </c>
      <c r="G1065" s="47"/>
      <c r="H1065" s="38">
        <v>26.2</v>
      </c>
      <c r="I1065" s="39">
        <v>-1.3</v>
      </c>
      <c r="J1065" s="41">
        <v>26.2</v>
      </c>
      <c r="K1065" s="14">
        <v>-1</v>
      </c>
    </row>
    <row r="1066" ht="17" customHeight="1">
      <c r="A1066" s="12">
        <v>44409</v>
      </c>
      <c r="B1066" s="13">
        <v>27.8</v>
      </c>
      <c r="C1066" s="14">
        <v>30</v>
      </c>
      <c r="D1066" s="15"/>
      <c r="E1066" s="13">
        <v>1.8</v>
      </c>
      <c r="F1066" s="16">
        <v>1.3</v>
      </c>
      <c r="G1066" s="47"/>
      <c r="H1066" s="38">
        <v>29.9</v>
      </c>
      <c r="I1066" s="39">
        <v>-0.6</v>
      </c>
      <c r="J1066" s="41">
        <v>29.9</v>
      </c>
      <c r="K1066" s="14">
        <v>0.1</v>
      </c>
    </row>
    <row r="1067" ht="17" customHeight="1">
      <c r="A1067" s="12">
        <v>44440</v>
      </c>
      <c r="B1067" s="13">
        <v>32.7</v>
      </c>
      <c r="C1067" s="14">
        <v>34.2</v>
      </c>
      <c r="D1067" s="15"/>
      <c r="E1067" s="13">
        <v>3.6</v>
      </c>
      <c r="F1067" s="16">
        <v>1</v>
      </c>
      <c r="G1067" s="47"/>
      <c r="H1067" s="38">
        <v>34.5</v>
      </c>
      <c r="I1067" s="39">
        <v>0.6</v>
      </c>
      <c r="J1067" s="41">
        <v>34.5</v>
      </c>
      <c r="K1067" s="14">
        <v>1</v>
      </c>
    </row>
    <row r="1068" ht="17" customHeight="1">
      <c r="A1068" s="12">
        <v>44470</v>
      </c>
      <c r="B1068" s="13">
        <v>35.2</v>
      </c>
      <c r="C1068" s="14">
        <v>37.2</v>
      </c>
      <c r="D1068" s="15"/>
      <c r="E1068" s="13">
        <v>4.4</v>
      </c>
      <c r="F1068" s="16">
        <v>2.2</v>
      </c>
      <c r="G1068" s="47"/>
      <c r="H1068" s="38">
        <v>37.3</v>
      </c>
      <c r="I1068" s="39">
        <v>1</v>
      </c>
      <c r="J1068" s="41">
        <v>37.3</v>
      </c>
      <c r="K1068" s="14">
        <v>1.2</v>
      </c>
    </row>
    <row r="1069" ht="17" customHeight="1">
      <c r="A1069" s="12">
        <v>44501</v>
      </c>
      <c r="B1069" s="13">
        <v>40.3</v>
      </c>
      <c r="C1069" s="14">
        <v>40.4</v>
      </c>
      <c r="D1069" s="15"/>
      <c r="E1069" s="13">
        <v>5.6</v>
      </c>
      <c r="F1069" s="16">
        <v>5</v>
      </c>
      <c r="G1069" s="47"/>
      <c r="H1069" s="38">
        <v>41.1</v>
      </c>
      <c r="I1069" s="39">
        <v>2</v>
      </c>
      <c r="J1069" s="41">
        <v>41.1</v>
      </c>
      <c r="K1069" s="14">
        <v>3.2</v>
      </c>
    </row>
    <row r="1070" ht="17" customHeight="1">
      <c r="A1070" s="12">
        <v>44531</v>
      </c>
      <c r="B1070" s="13">
        <v>42.2</v>
      </c>
      <c r="C1070" s="14">
        <v>44.2</v>
      </c>
      <c r="D1070" s="15"/>
      <c r="E1070" s="13">
        <v>8.9</v>
      </c>
      <c r="F1070" s="16">
        <v>6.6</v>
      </c>
      <c r="G1070" s="47"/>
      <c r="H1070" s="38">
        <v>44.5</v>
      </c>
      <c r="I1070" s="39">
        <v>4.8</v>
      </c>
      <c r="J1070" s="41">
        <v>44.5</v>
      </c>
      <c r="K1070" s="14">
        <v>4.8</v>
      </c>
    </row>
    <row r="1071" ht="17" customHeight="1">
      <c r="A1071" t="s" s="22">
        <v>5</v>
      </c>
      <c r="B1071" s="23">
        <f>AVERAGE(B1059:B1070)</f>
        <v>35.8166666666667</v>
      </c>
      <c r="C1071" s="23">
        <f>AVERAGE(C1059:C1070)</f>
        <v>36.925</v>
      </c>
      <c r="D1071" s="24"/>
      <c r="E1071" s="23">
        <f>AVERAGE(E1059:E1070)</f>
        <v>4.85</v>
      </c>
      <c r="F1071" s="25">
        <f>AVERAGE(F1059:F1070)</f>
        <v>3.875</v>
      </c>
      <c r="G1071" s="17"/>
      <c r="H1071" s="42">
        <f>AVERAGE(H1059:H1070)</f>
        <v>37.5833333333333</v>
      </c>
      <c r="I1071" s="43">
        <f>AVERAGE(I1059:I1070)</f>
        <v>1.3</v>
      </c>
      <c r="J1071" s="44">
        <f>AVERAGE(J1059:J1070)</f>
        <v>37.0916666666667</v>
      </c>
      <c r="K1071" s="45">
        <f>AVERAGE(K1059:K1070)</f>
        <v>2.38333333333333</v>
      </c>
    </row>
    <row r="1072" ht="17" customHeight="1">
      <c r="A1072" s="26"/>
      <c r="B1072" s="21"/>
      <c r="C1072" s="21"/>
      <c r="D1072" s="24"/>
      <c r="E1072" s="21"/>
      <c r="F1072" s="27"/>
      <c r="G1072" s="17"/>
      <c r="H1072" s="18"/>
      <c r="I1072" s="19"/>
      <c r="J1072" s="20"/>
      <c r="K1072" s="21"/>
    </row>
    <row r="1073" ht="17" customHeight="1">
      <c r="A1073" t="s" s="46">
        <v>256</v>
      </c>
      <c r="B1073" s="21"/>
      <c r="C1073" s="21"/>
      <c r="D1073" s="24"/>
      <c r="E1073" s="21"/>
      <c r="F1073" s="27"/>
      <c r="G1073" s="17"/>
      <c r="H1073" s="18"/>
      <c r="I1073" s="19"/>
      <c r="J1073" s="20"/>
      <c r="K1073" s="21"/>
    </row>
    <row r="1074" ht="17" customHeight="1">
      <c r="A1074" s="26"/>
      <c r="B1074" s="21"/>
      <c r="C1074" s="21"/>
      <c r="D1074" s="24"/>
      <c r="E1074" s="21"/>
      <c r="F1074" s="27"/>
      <c r="G1074" s="17"/>
      <c r="H1074" s="18"/>
      <c r="I1074" s="19"/>
      <c r="J1074" s="20"/>
      <c r="K1074" s="21"/>
    </row>
    <row r="1075" ht="47" customHeight="1">
      <c r="A1075" t="s" s="2">
        <v>257</v>
      </c>
      <c r="B1075" t="s" s="3">
        <v>1</v>
      </c>
      <c r="C1075" t="s" s="4">
        <v>258</v>
      </c>
      <c r="D1075" s="28"/>
      <c r="E1075" t="s" s="3">
        <v>3</v>
      </c>
      <c r="F1075" t="s" s="6">
        <v>259</v>
      </c>
      <c r="G1075" s="29"/>
      <c r="H1075" s="30"/>
      <c r="I1075" s="31"/>
      <c r="J1075" s="32"/>
      <c r="K1075" s="33"/>
    </row>
    <row r="1076" ht="17" customHeight="1">
      <c r="A1076" s="12">
        <v>44197</v>
      </c>
      <c r="B1076" s="13">
        <v>33.8888888888889</v>
      </c>
      <c r="C1076" s="14">
        <v>36.6</v>
      </c>
      <c r="D1076" s="15"/>
      <c r="E1076" s="13">
        <v>4</v>
      </c>
      <c r="F1076" s="16">
        <v>0.4</v>
      </c>
      <c r="G1076" s="17"/>
      <c r="H1076" s="38"/>
      <c r="I1076" s="39"/>
      <c r="J1076" s="41"/>
      <c r="K1076" s="14"/>
    </row>
    <row r="1077" ht="17" customHeight="1">
      <c r="A1077" s="12">
        <v>44228</v>
      </c>
      <c r="B1077" s="13">
        <v>29.4444444444444</v>
      </c>
      <c r="C1077" s="14">
        <v>30.5</v>
      </c>
      <c r="D1077" s="15"/>
      <c r="E1077" s="13">
        <v>3.88888888888889</v>
      </c>
      <c r="F1077" s="16">
        <v>1.2</v>
      </c>
      <c r="G1077" s="17"/>
      <c r="H1077" s="38"/>
      <c r="I1077" s="39"/>
      <c r="J1077" s="41"/>
      <c r="K1077" s="14"/>
    </row>
    <row r="1078" ht="17" customHeight="1">
      <c r="A1078" s="12">
        <v>44256</v>
      </c>
      <c r="B1078" s="13">
        <v>28.3333333333333</v>
      </c>
      <c r="C1078" s="14">
        <v>32.5</v>
      </c>
      <c r="D1078" s="15"/>
      <c r="E1078" s="13">
        <v>1.66666666666667</v>
      </c>
      <c r="F1078" s="16">
        <v>-0.4</v>
      </c>
      <c r="G1078" s="17"/>
      <c r="H1078" s="38"/>
      <c r="I1078" s="39"/>
      <c r="J1078" s="41"/>
      <c r="K1078" s="14"/>
    </row>
    <row r="1079" ht="17" customHeight="1">
      <c r="A1079" s="12">
        <v>44287</v>
      </c>
      <c r="B1079" s="13">
        <v>24.4444444444444</v>
      </c>
      <c r="C1079" s="14">
        <v>27.5</v>
      </c>
      <c r="D1079" s="15"/>
      <c r="E1079" s="13">
        <v>2.5</v>
      </c>
      <c r="F1079" s="16">
        <v>-3</v>
      </c>
      <c r="G1079" s="17"/>
      <c r="H1079" s="38"/>
      <c r="I1079" s="39"/>
      <c r="J1079" s="41"/>
      <c r="K1079" s="14"/>
    </row>
    <row r="1080" ht="17" customHeight="1">
      <c r="A1080" s="12">
        <v>44317</v>
      </c>
      <c r="B1080" s="13">
        <v>19.3333333333333</v>
      </c>
      <c r="C1080" s="14">
        <v>20.6</v>
      </c>
      <c r="D1080" s="15"/>
      <c r="E1080" s="13">
        <v>-0.833333333333333</v>
      </c>
      <c r="F1080" s="16">
        <v>-2.9</v>
      </c>
      <c r="G1080" s="17"/>
      <c r="H1080" s="38"/>
      <c r="I1080" s="39"/>
      <c r="J1080" s="41"/>
      <c r="K1080" s="14"/>
    </row>
    <row r="1081" ht="17" customHeight="1">
      <c r="A1081" s="12">
        <v>44348</v>
      </c>
      <c r="B1081" s="13">
        <v>17.7777777777778</v>
      </c>
      <c r="C1081" s="14">
        <v>18.3</v>
      </c>
      <c r="D1081" s="15"/>
      <c r="E1081" s="13">
        <v>-0.555555555555556</v>
      </c>
      <c r="F1081" s="16">
        <v>-3.9</v>
      </c>
      <c r="G1081" s="17"/>
      <c r="H1081" s="38"/>
      <c r="I1081" s="39"/>
      <c r="J1081" s="41"/>
      <c r="K1081" s="14"/>
    </row>
    <row r="1082" ht="17" customHeight="1">
      <c r="A1082" s="12">
        <v>44378</v>
      </c>
      <c r="B1082" s="13">
        <v>16.1111111111111</v>
      </c>
      <c r="C1082" s="14">
        <v>17.6</v>
      </c>
      <c r="D1082" s="15"/>
      <c r="E1082" s="13">
        <v>-0.555555555555556</v>
      </c>
      <c r="F1082" s="16">
        <v>-3.8</v>
      </c>
      <c r="G1082" s="17"/>
      <c r="H1082" s="38"/>
      <c r="I1082" s="39"/>
      <c r="J1082" s="41"/>
      <c r="K1082" s="14"/>
    </row>
    <row r="1083" ht="17" customHeight="1">
      <c r="A1083" s="12">
        <v>44409</v>
      </c>
      <c r="B1083" s="13">
        <v>17.7777777777778</v>
      </c>
      <c r="C1083" s="14">
        <v>18.5</v>
      </c>
      <c r="D1083" s="15"/>
      <c r="E1083" s="13">
        <v>-2.22222222222222</v>
      </c>
      <c r="F1083" s="16">
        <v>-3.2</v>
      </c>
      <c r="G1083" s="17"/>
      <c r="H1083" s="38"/>
      <c r="I1083" s="39"/>
      <c r="J1083" s="41"/>
      <c r="K1083" s="14"/>
    </row>
    <row r="1084" ht="17" customHeight="1">
      <c r="A1084" s="12">
        <v>44440</v>
      </c>
      <c r="B1084" s="13">
        <v>19.7222222222222</v>
      </c>
      <c r="C1084" s="14">
        <v>21.8</v>
      </c>
      <c r="D1084" s="15"/>
      <c r="E1084" s="13">
        <v>-2.22222222222222</v>
      </c>
      <c r="F1084" s="16">
        <v>-2.3</v>
      </c>
      <c r="G1084" s="17"/>
      <c r="H1084" s="38"/>
      <c r="I1084" s="39"/>
      <c r="J1084" s="41"/>
      <c r="K1084" s="14"/>
    </row>
    <row r="1085" ht="17" customHeight="1">
      <c r="A1085" s="12">
        <v>44470</v>
      </c>
      <c r="B1085" s="13">
        <v>25</v>
      </c>
      <c r="C1085" s="14">
        <v>25.5</v>
      </c>
      <c r="D1085" s="15"/>
      <c r="E1085" s="13">
        <v>1.11111111111111</v>
      </c>
      <c r="F1085" s="16">
        <v>-1.2</v>
      </c>
      <c r="G1085" s="17"/>
      <c r="H1085" s="38"/>
      <c r="I1085" s="39"/>
      <c r="J1085" s="41"/>
      <c r="K1085" s="14"/>
    </row>
    <row r="1086" ht="17" customHeight="1">
      <c r="A1086" s="12">
        <v>44501</v>
      </c>
      <c r="B1086" s="13">
        <v>26.1111111111111</v>
      </c>
      <c r="C1086" s="14">
        <v>27.1</v>
      </c>
      <c r="D1086" s="15"/>
      <c r="E1086" s="13">
        <v>2.33333333333333</v>
      </c>
      <c r="F1086" s="16">
        <v>0</v>
      </c>
      <c r="G1086" s="17"/>
      <c r="H1086" s="38"/>
      <c r="I1086" s="39"/>
      <c r="J1086" s="41"/>
      <c r="K1086" s="14"/>
    </row>
    <row r="1087" ht="17" customHeight="1">
      <c r="A1087" s="12">
        <v>44531</v>
      </c>
      <c r="B1087" s="13">
        <v>31.6666666666667</v>
      </c>
      <c r="C1087" s="14">
        <v>30.1</v>
      </c>
      <c r="D1087" s="15"/>
      <c r="E1087" s="13">
        <v>2.77777777777778</v>
      </c>
      <c r="F1087" s="16">
        <v>1</v>
      </c>
      <c r="G1087" s="17"/>
      <c r="H1087" s="38"/>
      <c r="I1087" s="39"/>
      <c r="J1087" s="41"/>
      <c r="K1087" s="14"/>
    </row>
    <row r="1088" ht="17" customHeight="1">
      <c r="A1088" t="s" s="22">
        <v>5</v>
      </c>
      <c r="B1088" s="23">
        <f>AVERAGE(B1076:B1087)</f>
        <v>24.1342592592593</v>
      </c>
      <c r="C1088" s="23">
        <f>AVERAGE(C1076:C1087)</f>
        <v>25.55</v>
      </c>
      <c r="D1088" s="24"/>
      <c r="E1088" s="23">
        <f>AVERAGE(E1076:E1087)</f>
        <v>0.990740740740741</v>
      </c>
      <c r="F1088" s="25">
        <f>AVERAGE(F1076:F1087)</f>
        <v>-1.50833333333333</v>
      </c>
      <c r="G1088" s="17"/>
      <c r="H1088" s="42"/>
      <c r="I1088" s="43"/>
      <c r="J1088" s="44"/>
      <c r="K1088" s="45"/>
    </row>
    <row r="1089" ht="17" customHeight="1">
      <c r="A1089" s="26"/>
      <c r="B1089" s="21"/>
      <c r="C1089" s="21"/>
      <c r="D1089" s="24"/>
      <c r="E1089" s="21"/>
      <c r="F1089" s="27"/>
      <c r="G1089" s="17"/>
      <c r="H1089" s="18"/>
      <c r="I1089" s="19"/>
      <c r="J1089" s="20"/>
      <c r="K1089" s="21"/>
    </row>
    <row r="1090" ht="47" customHeight="1">
      <c r="A1090" t="s" s="2">
        <v>260</v>
      </c>
      <c r="B1090" t="s" s="3">
        <v>1</v>
      </c>
      <c r="C1090" t="s" s="4">
        <v>258</v>
      </c>
      <c r="D1090" s="28"/>
      <c r="E1090" t="s" s="3">
        <v>3</v>
      </c>
      <c r="F1090" t="s" s="6">
        <v>259</v>
      </c>
      <c r="G1090" s="29"/>
      <c r="H1090" s="30"/>
      <c r="I1090" s="31"/>
      <c r="J1090" s="32"/>
      <c r="K1090" s="33"/>
    </row>
    <row r="1091" ht="17" customHeight="1">
      <c r="A1091" s="12">
        <v>44197</v>
      </c>
      <c r="B1091" s="13">
        <v>38.8888888888889</v>
      </c>
      <c r="C1091" s="14">
        <v>41.8</v>
      </c>
      <c r="D1091" s="15"/>
      <c r="E1091" s="13">
        <v>1.66666666666667</v>
      </c>
      <c r="F1091" s="16">
        <v>4.8</v>
      </c>
      <c r="G1091" s="17"/>
      <c r="H1091" s="38"/>
      <c r="I1091" s="39"/>
      <c r="J1091" s="41"/>
      <c r="K1091" s="14"/>
    </row>
    <row r="1092" ht="17" customHeight="1">
      <c r="A1092" s="12">
        <v>44228</v>
      </c>
      <c r="B1092" s="13">
        <v>37.1666666666667</v>
      </c>
      <c r="C1092" s="14">
        <v>35.6</v>
      </c>
      <c r="D1092" s="15"/>
      <c r="E1092" s="13">
        <v>0</v>
      </c>
      <c r="F1092" s="16">
        <v>6.3</v>
      </c>
      <c r="G1092" s="17"/>
      <c r="H1092" s="38"/>
      <c r="I1092" s="39"/>
      <c r="J1092" s="41"/>
      <c r="K1092" s="14"/>
    </row>
    <row r="1093" ht="17" customHeight="1">
      <c r="A1093" s="12">
        <v>44256</v>
      </c>
      <c r="B1093" s="13">
        <v>39.4444444444444</v>
      </c>
      <c r="C1093" s="14">
        <v>34.4</v>
      </c>
      <c r="D1093" s="15"/>
      <c r="E1093" s="13">
        <v>-0.833333333333333</v>
      </c>
      <c r="F1093" s="16">
        <v>3.1</v>
      </c>
      <c r="G1093" s="17"/>
      <c r="H1093" s="38"/>
      <c r="I1093" s="39"/>
      <c r="J1093" s="41"/>
      <c r="K1093" s="14"/>
    </row>
    <row r="1094" ht="17" customHeight="1">
      <c r="A1094" s="12">
        <v>44287</v>
      </c>
      <c r="B1094" s="13">
        <v>28.3888888888889</v>
      </c>
      <c r="C1094" s="14">
        <v>28.4</v>
      </c>
      <c r="D1094" s="15"/>
      <c r="E1094" s="13">
        <v>-1.66666666666667</v>
      </c>
      <c r="F1094" s="16">
        <v>1.3</v>
      </c>
      <c r="G1094" s="17"/>
      <c r="H1094" s="38"/>
      <c r="I1094" s="39"/>
      <c r="J1094" s="41"/>
      <c r="K1094" s="14"/>
    </row>
    <row r="1095" ht="17" customHeight="1">
      <c r="A1095" s="12">
        <v>44317</v>
      </c>
      <c r="B1095" s="13">
        <v>27.7777777777778</v>
      </c>
      <c r="C1095" s="14">
        <v>24.1</v>
      </c>
      <c r="D1095" s="15"/>
      <c r="E1095" s="13">
        <v>-3.77777777777778</v>
      </c>
      <c r="F1095" s="16">
        <v>0</v>
      </c>
      <c r="G1095" s="17"/>
      <c r="H1095" s="38"/>
      <c r="I1095" s="39"/>
      <c r="J1095" s="41"/>
      <c r="K1095" s="14"/>
    </row>
    <row r="1096" ht="17" customHeight="1">
      <c r="A1096" s="12">
        <v>44348</v>
      </c>
      <c r="B1096" s="13">
        <v>20</v>
      </c>
      <c r="C1096" s="14">
        <v>19.2</v>
      </c>
      <c r="D1096" s="15"/>
      <c r="E1096" s="13">
        <v>-3.88888888888889</v>
      </c>
      <c r="F1096" s="16">
        <v>-1</v>
      </c>
      <c r="G1096" s="17"/>
      <c r="H1096" s="38"/>
      <c r="I1096" s="39"/>
      <c r="J1096" s="41"/>
      <c r="K1096" s="14"/>
    </row>
    <row r="1097" ht="17" customHeight="1">
      <c r="A1097" s="12">
        <v>44378</v>
      </c>
      <c r="B1097" s="13">
        <v>18.3333333333333</v>
      </c>
      <c r="C1097" s="14">
        <v>17.7</v>
      </c>
      <c r="D1097" s="15"/>
      <c r="E1097" s="13">
        <v>-6.66666666666667</v>
      </c>
      <c r="F1097" s="16">
        <v>-0.9</v>
      </c>
      <c r="G1097" s="17"/>
      <c r="H1097" s="38"/>
      <c r="I1097" s="39"/>
      <c r="J1097" s="41"/>
      <c r="K1097" s="14"/>
    </row>
    <row r="1098" ht="17" customHeight="1">
      <c r="A1098" s="12">
        <v>44409</v>
      </c>
      <c r="B1098" s="13">
        <v>21.1111111111111</v>
      </c>
      <c r="C1098" s="14">
        <v>20.9</v>
      </c>
      <c r="D1098" s="15"/>
      <c r="E1098" s="13">
        <v>-3.77777777777778</v>
      </c>
      <c r="F1098" s="16">
        <v>-1</v>
      </c>
      <c r="G1098" s="17"/>
      <c r="H1098" s="38"/>
      <c r="I1098" s="39"/>
      <c r="J1098" s="41"/>
      <c r="K1098" s="14"/>
    </row>
    <row r="1099" ht="17" customHeight="1">
      <c r="A1099" s="12">
        <v>44440</v>
      </c>
      <c r="B1099" s="13">
        <v>25.6111111111111</v>
      </c>
      <c r="C1099" s="14">
        <v>24</v>
      </c>
      <c r="D1099" s="15"/>
      <c r="E1099" s="13">
        <v>-2.88888888888889</v>
      </c>
      <c r="F1099" s="16">
        <v>-0.3</v>
      </c>
      <c r="G1099" s="17"/>
      <c r="H1099" s="38"/>
      <c r="I1099" s="39"/>
      <c r="J1099" s="41"/>
      <c r="K1099" s="14"/>
    </row>
    <row r="1100" ht="17" customHeight="1">
      <c r="A1100" s="12">
        <v>44470</v>
      </c>
      <c r="B1100" s="13">
        <v>32.2777777777778</v>
      </c>
      <c r="C1100" s="14">
        <v>29.7</v>
      </c>
      <c r="D1100" s="15"/>
      <c r="E1100" s="13">
        <v>-2.66666666666667</v>
      </c>
      <c r="F1100" s="16">
        <v>0.99</v>
      </c>
      <c r="G1100" s="17"/>
      <c r="H1100" s="38"/>
      <c r="I1100" s="39"/>
      <c r="J1100" s="41"/>
      <c r="K1100" s="14"/>
    </row>
    <row r="1101" ht="17" customHeight="1">
      <c r="A1101" s="12">
        <v>44501</v>
      </c>
      <c r="B1101" s="13">
        <v>33.3888888888889</v>
      </c>
      <c r="C1101" s="14">
        <v>33.8</v>
      </c>
      <c r="D1101" s="15"/>
      <c r="E1101" s="13">
        <v>-2.77777777777778</v>
      </c>
      <c r="F1101" s="16">
        <v>1.9</v>
      </c>
      <c r="G1101" s="17"/>
      <c r="H1101" s="38"/>
      <c r="I1101" s="39"/>
      <c r="J1101" s="41"/>
      <c r="K1101" s="14"/>
    </row>
    <row r="1102" ht="17" customHeight="1">
      <c r="A1102" s="12">
        <v>44531</v>
      </c>
      <c r="B1102" s="13">
        <v>37.6666666666667</v>
      </c>
      <c r="C1102" s="14">
        <v>36.8</v>
      </c>
      <c r="D1102" s="15"/>
      <c r="E1102" s="13">
        <v>0</v>
      </c>
      <c r="F1102" s="16">
        <v>4.3</v>
      </c>
      <c r="G1102" s="17"/>
      <c r="H1102" s="38"/>
      <c r="I1102" s="39"/>
      <c r="J1102" s="41"/>
      <c r="K1102" s="14"/>
    </row>
    <row r="1103" ht="17" customHeight="1">
      <c r="A1103" t="s" s="22">
        <v>5</v>
      </c>
      <c r="B1103" s="23">
        <f>AVERAGE(B1091:B1102)</f>
        <v>30.0046296296296</v>
      </c>
      <c r="C1103" s="23">
        <f>AVERAGE(C1091:C1102)</f>
        <v>28.8666666666667</v>
      </c>
      <c r="D1103" s="24"/>
      <c r="E1103" s="23">
        <f>AVERAGE(E1091:E1102)</f>
        <v>-2.27314814814815</v>
      </c>
      <c r="F1103" s="25">
        <f>AVERAGE(F1091:F1102)</f>
        <v>1.62416666666667</v>
      </c>
      <c r="G1103" s="17"/>
      <c r="H1103" s="42"/>
      <c r="I1103" s="43"/>
      <c r="J1103" s="44"/>
      <c r="K1103" s="45"/>
    </row>
    <row r="1104" ht="17" customHeight="1">
      <c r="A1104" s="26"/>
      <c r="B1104" s="21"/>
      <c r="C1104" s="21"/>
      <c r="D1104" s="24"/>
      <c r="E1104" s="21"/>
      <c r="F1104" s="27"/>
      <c r="G1104" s="17"/>
      <c r="H1104" s="18"/>
      <c r="I1104" s="19"/>
      <c r="J1104" s="20"/>
      <c r="K1104" s="21"/>
    </row>
    <row r="1105" ht="47" customHeight="1">
      <c r="A1105" t="s" s="2">
        <v>261</v>
      </c>
      <c r="B1105" t="s" s="3">
        <v>1</v>
      </c>
      <c r="C1105" t="s" s="4">
        <v>262</v>
      </c>
      <c r="D1105" s="28"/>
      <c r="E1105" t="s" s="3">
        <v>3</v>
      </c>
      <c r="F1105" t="s" s="6">
        <v>263</v>
      </c>
      <c r="G1105" s="29"/>
      <c r="H1105" s="30"/>
      <c r="I1105" s="31"/>
      <c r="J1105" s="32"/>
      <c r="K1105" s="33"/>
    </row>
    <row r="1106" ht="17" customHeight="1">
      <c r="A1106" s="12">
        <v>44197</v>
      </c>
      <c r="B1106" s="13">
        <v>28.6</v>
      </c>
      <c r="C1106" s="14">
        <v>33.8</v>
      </c>
      <c r="D1106" s="15"/>
      <c r="E1106" s="13">
        <v>4.2</v>
      </c>
      <c r="F1106" s="16">
        <v>2.8</v>
      </c>
      <c r="G1106" s="17"/>
      <c r="H1106" s="18"/>
      <c r="I1106" s="19"/>
      <c r="J1106" s="20"/>
      <c r="K1106" s="21"/>
    </row>
    <row r="1107" ht="17" customHeight="1">
      <c r="A1107" s="12">
        <v>44228</v>
      </c>
      <c r="B1107" s="13">
        <v>26.8</v>
      </c>
      <c r="C1107" s="14">
        <v>31</v>
      </c>
      <c r="D1107" s="15"/>
      <c r="E1107" s="13">
        <v>3.7</v>
      </c>
      <c r="F1107" s="16">
        <v>3.9</v>
      </c>
      <c r="G1107" s="17"/>
      <c r="H1107" s="18"/>
      <c r="I1107" s="19"/>
      <c r="J1107" s="20"/>
      <c r="K1107" s="21"/>
    </row>
    <row r="1108" ht="17" customHeight="1">
      <c r="A1108" s="12">
        <v>44256</v>
      </c>
      <c r="B1108" s="13">
        <v>26.7</v>
      </c>
      <c r="C1108" s="14">
        <v>28.9</v>
      </c>
      <c r="D1108" s="15"/>
      <c r="E1108" s="13">
        <v>2.2</v>
      </c>
      <c r="F1108" s="16">
        <v>3.5</v>
      </c>
      <c r="G1108" s="17"/>
      <c r="H1108" s="18"/>
      <c r="I1108" s="19"/>
      <c r="J1108" s="20"/>
      <c r="K1108" s="21"/>
    </row>
    <row r="1109" ht="17" customHeight="1">
      <c r="A1109" s="12">
        <v>44287</v>
      </c>
      <c r="B1109" s="13">
        <v>21.8</v>
      </c>
      <c r="C1109" s="14">
        <v>26.2</v>
      </c>
      <c r="D1109" s="15"/>
      <c r="E1109" s="13">
        <v>1.9</v>
      </c>
      <c r="F1109" s="16">
        <v>0.5</v>
      </c>
      <c r="G1109" s="17"/>
      <c r="H1109" s="18"/>
      <c r="I1109" s="19"/>
      <c r="J1109" s="20"/>
      <c r="K1109" s="21"/>
    </row>
    <row r="1110" ht="17" customHeight="1">
      <c r="A1110" s="12">
        <v>44317</v>
      </c>
      <c r="B1110" s="13">
        <v>21.4</v>
      </c>
      <c r="C1110" s="14">
        <v>24</v>
      </c>
      <c r="D1110" s="15"/>
      <c r="E1110" s="13">
        <v>-0.4</v>
      </c>
      <c r="F1110" s="16">
        <v>0</v>
      </c>
      <c r="G1110" s="17"/>
      <c r="H1110" s="18"/>
      <c r="I1110" s="19"/>
      <c r="J1110" s="20"/>
      <c r="K1110" s="21"/>
    </row>
    <row r="1111" ht="17" customHeight="1">
      <c r="A1111" s="12">
        <v>44348</v>
      </c>
      <c r="B1111" s="13">
        <v>15.8</v>
      </c>
      <c r="C1111" s="14">
        <v>18.9</v>
      </c>
      <c r="D1111" s="15"/>
      <c r="E1111" s="13">
        <v>0.4</v>
      </c>
      <c r="F1111" s="16">
        <v>-1.1</v>
      </c>
      <c r="G1111" s="17"/>
      <c r="H1111" s="18"/>
      <c r="I1111" s="19"/>
      <c r="J1111" s="20"/>
      <c r="K1111" s="21"/>
    </row>
    <row r="1112" ht="17" customHeight="1">
      <c r="A1112" s="12">
        <v>44378</v>
      </c>
      <c r="B1112" s="13">
        <v>15.4</v>
      </c>
      <c r="C1112" s="14">
        <v>18.3</v>
      </c>
      <c r="D1112" s="15"/>
      <c r="E1112" s="13">
        <v>-0.8</v>
      </c>
      <c r="F1112" s="16">
        <v>-1.7</v>
      </c>
      <c r="G1112" s="17"/>
      <c r="H1112" s="18"/>
      <c r="I1112" s="19"/>
      <c r="J1112" s="20"/>
      <c r="K1112" s="21"/>
    </row>
    <row r="1113" ht="17" customHeight="1">
      <c r="A1113" s="12">
        <v>44409</v>
      </c>
      <c r="B1113" s="13">
        <v>16.3</v>
      </c>
      <c r="C1113" s="14">
        <v>18.9</v>
      </c>
      <c r="D1113" s="15"/>
      <c r="E1113" s="13">
        <v>-1.1</v>
      </c>
      <c r="F1113" s="16">
        <v>-2</v>
      </c>
      <c r="G1113" s="17"/>
      <c r="H1113" s="18"/>
      <c r="I1113" s="19"/>
      <c r="J1113" s="20"/>
      <c r="K1113" s="21"/>
    </row>
    <row r="1114" ht="17" customHeight="1">
      <c r="A1114" s="12">
        <v>44440</v>
      </c>
      <c r="B1114" s="13">
        <v>17.2</v>
      </c>
      <c r="C1114" s="14">
        <v>22.4</v>
      </c>
      <c r="D1114" s="15"/>
      <c r="E1114" s="13">
        <v>-0.6</v>
      </c>
      <c r="F1114" s="16">
        <v>0</v>
      </c>
      <c r="G1114" s="17"/>
      <c r="H1114" s="18"/>
      <c r="I1114" s="19"/>
      <c r="J1114" s="20"/>
      <c r="K1114" s="21"/>
    </row>
    <row r="1115" ht="17" customHeight="1">
      <c r="A1115" s="12">
        <v>44470</v>
      </c>
      <c r="B1115" s="13">
        <v>22.6</v>
      </c>
      <c r="C1115" s="14">
        <v>27.6</v>
      </c>
      <c r="D1115" s="15"/>
      <c r="E1115" s="13">
        <v>0</v>
      </c>
      <c r="F1115" s="16">
        <v>-0.8</v>
      </c>
      <c r="G1115" s="17"/>
      <c r="H1115" s="18"/>
      <c r="I1115" s="19"/>
      <c r="J1115" s="20"/>
      <c r="K1115" s="21"/>
    </row>
    <row r="1116" ht="17" customHeight="1">
      <c r="A1116" s="12">
        <v>44501</v>
      </c>
      <c r="B1116" s="13">
        <v>26.9</v>
      </c>
      <c r="C1116" s="14">
        <v>31.5</v>
      </c>
      <c r="D1116" s="15"/>
      <c r="E1116" s="13">
        <v>2.2</v>
      </c>
      <c r="F1116" s="16">
        <v>1</v>
      </c>
      <c r="G1116" s="17"/>
      <c r="H1116" s="18"/>
      <c r="I1116" s="19"/>
      <c r="J1116" s="20"/>
      <c r="K1116" s="21"/>
    </row>
    <row r="1117" ht="17" customHeight="1">
      <c r="A1117" s="12">
        <v>44531</v>
      </c>
      <c r="B1117" s="13">
        <v>29.4</v>
      </c>
      <c r="C1117" s="14">
        <v>31.2</v>
      </c>
      <c r="D1117" s="15"/>
      <c r="E1117" s="13">
        <v>2.5</v>
      </c>
      <c r="F1117" s="16">
        <v>2.9</v>
      </c>
      <c r="G1117" s="17"/>
      <c r="H1117" s="18"/>
      <c r="I1117" s="19"/>
      <c r="J1117" s="20"/>
      <c r="K1117" s="21"/>
    </row>
    <row r="1118" ht="17" customHeight="1">
      <c r="A1118" t="s" s="22">
        <v>5</v>
      </c>
      <c r="B1118" s="23">
        <f>AVERAGE(B1106:B1117)</f>
        <v>22.4083333333333</v>
      </c>
      <c r="C1118" s="23">
        <f>AVERAGE(C1106:C1117)</f>
        <v>26.0583333333333</v>
      </c>
      <c r="D1118" s="24"/>
      <c r="E1118" s="23">
        <f>AVERAGE(E1106:E1117)</f>
        <v>1.18333333333333</v>
      </c>
      <c r="F1118" s="25">
        <f>AVERAGE(F1106:F1117)</f>
        <v>0.75</v>
      </c>
      <c r="G1118" s="17"/>
      <c r="H1118" s="18"/>
      <c r="I1118" s="19"/>
      <c r="J1118" s="20"/>
      <c r="K1118" s="21"/>
    </row>
    <row r="1119" ht="17" customHeight="1">
      <c r="A1119" s="26"/>
      <c r="B1119" s="21"/>
      <c r="C1119" s="21"/>
      <c r="D1119" s="24"/>
      <c r="E1119" s="21"/>
      <c r="F1119" s="27"/>
      <c r="G1119" s="17"/>
      <c r="H1119" s="18"/>
      <c r="I1119" s="19"/>
      <c r="J1119" s="20"/>
      <c r="K1119" s="21"/>
    </row>
    <row r="1120" ht="47" customHeight="1">
      <c r="A1120" t="s" s="2">
        <v>264</v>
      </c>
      <c r="B1120" t="s" s="3">
        <v>1</v>
      </c>
      <c r="C1120" t="s" s="4">
        <v>265</v>
      </c>
      <c r="D1120" s="28"/>
      <c r="E1120" t="s" s="3">
        <v>3</v>
      </c>
      <c r="F1120" t="s" s="6">
        <v>266</v>
      </c>
      <c r="G1120" s="29"/>
      <c r="H1120" t="s" s="34">
        <v>12</v>
      </c>
      <c r="I1120" t="s" s="35">
        <v>13</v>
      </c>
      <c r="J1120" t="s" s="36">
        <v>267</v>
      </c>
      <c r="K1120" t="s" s="37">
        <v>268</v>
      </c>
    </row>
    <row r="1121" ht="17" customHeight="1">
      <c r="A1121" s="12">
        <v>44197</v>
      </c>
      <c r="B1121" s="13">
        <v>37.8</v>
      </c>
      <c r="C1121" s="14">
        <v>40.4</v>
      </c>
      <c r="D1121" s="15"/>
      <c r="E1121" s="13">
        <v>1.1</v>
      </c>
      <c r="F1121" s="16">
        <v>1.3</v>
      </c>
      <c r="G1121" s="47"/>
      <c r="H1121" s="38">
        <v>40.4</v>
      </c>
      <c r="I1121" s="39">
        <v>-1</v>
      </c>
      <c r="J1121" s="41">
        <v>40.4</v>
      </c>
      <c r="K1121" s="14">
        <v>1.2</v>
      </c>
    </row>
    <row r="1122" ht="17" customHeight="1">
      <c r="A1122" s="12">
        <v>44228</v>
      </c>
      <c r="B1122" s="13">
        <v>38.3</v>
      </c>
      <c r="C1122" s="14">
        <v>34.7</v>
      </c>
      <c r="D1122" s="15"/>
      <c r="E1122" s="13">
        <v>0.9</v>
      </c>
      <c r="F1122" s="16">
        <v>2.4</v>
      </c>
      <c r="G1122" s="47"/>
      <c r="H1122" s="38">
        <v>37.2</v>
      </c>
      <c r="I1122" s="39">
        <v>-1.9</v>
      </c>
      <c r="J1122" s="41">
        <v>34.7</v>
      </c>
      <c r="K1122" s="14">
        <v>2.9</v>
      </c>
    </row>
    <row r="1123" ht="17" customHeight="1">
      <c r="A1123" s="12">
        <v>44256</v>
      </c>
      <c r="B1123" s="13">
        <v>36.9</v>
      </c>
      <c r="C1123" s="14">
        <v>34.6</v>
      </c>
      <c r="D1123" s="15"/>
      <c r="E1123" s="13">
        <v>-0.6</v>
      </c>
      <c r="F1123" s="16">
        <v>-0.1</v>
      </c>
      <c r="G1123" s="47"/>
      <c r="H1123" s="38">
        <v>35.6</v>
      </c>
      <c r="I1123" s="39">
        <v>-3.1</v>
      </c>
      <c r="J1123" s="41">
        <v>34.6</v>
      </c>
      <c r="K1123" s="14">
        <v>-0.1</v>
      </c>
    </row>
    <row r="1124" ht="17" customHeight="1">
      <c r="A1124" s="12">
        <v>44287</v>
      </c>
      <c r="B1124" s="13">
        <v>28.9</v>
      </c>
      <c r="C1124" s="14">
        <v>27.6</v>
      </c>
      <c r="D1124" s="15"/>
      <c r="E1124" s="13">
        <v>-2.8</v>
      </c>
      <c r="F1124" s="16">
        <v>-3.3</v>
      </c>
      <c r="G1124" s="47"/>
      <c r="H1124" s="38">
        <v>27.6</v>
      </c>
      <c r="I1124" s="39">
        <v>-5.3</v>
      </c>
      <c r="J1124" s="41">
        <v>27.6</v>
      </c>
      <c r="K1124" s="14">
        <v>-3.3</v>
      </c>
    </row>
    <row r="1125" ht="17" customHeight="1">
      <c r="A1125" s="12">
        <v>44317</v>
      </c>
      <c r="B1125" s="13">
        <v>23.8</v>
      </c>
      <c r="C1125" s="14">
        <v>22.3</v>
      </c>
      <c r="D1125" s="15"/>
      <c r="E1125" s="13">
        <v>-4.4</v>
      </c>
      <c r="F1125" s="16">
        <v>-4.1</v>
      </c>
      <c r="G1125" s="47"/>
      <c r="H1125" s="38">
        <v>22.2</v>
      </c>
      <c r="I1125" s="39">
        <v>-7.3</v>
      </c>
      <c r="J1125" s="41">
        <v>21.9</v>
      </c>
      <c r="K1125" s="14">
        <v>-4.1</v>
      </c>
    </row>
    <row r="1126" ht="17" customHeight="1">
      <c r="A1126" s="12">
        <v>44348</v>
      </c>
      <c r="B1126" s="13">
        <v>19</v>
      </c>
      <c r="C1126" s="14">
        <v>17.9</v>
      </c>
      <c r="D1126" s="15"/>
      <c r="E1126" s="13">
        <v>-5.6</v>
      </c>
      <c r="F1126" s="16">
        <v>-5.6</v>
      </c>
      <c r="G1126" s="47"/>
      <c r="H1126" s="38">
        <v>17.9</v>
      </c>
      <c r="I1126" s="39">
        <v>-8.1</v>
      </c>
      <c r="J1126" s="41">
        <v>17.9</v>
      </c>
      <c r="K1126" s="14">
        <v>-5.6</v>
      </c>
    </row>
    <row r="1127" ht="17" customHeight="1">
      <c r="A1127" s="12">
        <v>44378</v>
      </c>
      <c r="B1127" s="13">
        <v>19</v>
      </c>
      <c r="C1127" s="14">
        <v>16.8</v>
      </c>
      <c r="D1127" s="15"/>
      <c r="E1127" s="13">
        <v>-6.1</v>
      </c>
      <c r="F1127" s="16">
        <v>-5</v>
      </c>
      <c r="G1127" s="47"/>
      <c r="H1127" s="38">
        <v>17.3</v>
      </c>
      <c r="I1127" s="39">
        <v>-6.6</v>
      </c>
      <c r="J1127" s="41">
        <v>16.8</v>
      </c>
      <c r="K1127" s="14">
        <v>-5</v>
      </c>
    </row>
    <row r="1128" ht="17" customHeight="1">
      <c r="A1128" s="12">
        <v>44409</v>
      </c>
      <c r="B1128" s="13">
        <v>20</v>
      </c>
      <c r="C1128" s="14">
        <v>20</v>
      </c>
      <c r="D1128" s="15"/>
      <c r="E1128" s="13">
        <v>-4.2</v>
      </c>
      <c r="F1128" s="16">
        <v>-3.6</v>
      </c>
      <c r="G1128" s="47"/>
      <c r="H1128" s="38">
        <v>20</v>
      </c>
      <c r="I1128" s="39">
        <v>-5.9</v>
      </c>
      <c r="J1128" s="41">
        <v>20</v>
      </c>
      <c r="K1128" s="14">
        <v>-3.6</v>
      </c>
    </row>
    <row r="1129" ht="17" customHeight="1">
      <c r="A1129" s="12">
        <v>44440</v>
      </c>
      <c r="B1129" s="13">
        <v>23.9</v>
      </c>
      <c r="C1129" s="14">
        <v>23.4</v>
      </c>
      <c r="D1129" s="15"/>
      <c r="E1129" s="13">
        <v>-4.4</v>
      </c>
      <c r="F1129" s="16">
        <v>-3.4</v>
      </c>
      <c r="G1129" s="47"/>
      <c r="H1129" s="38">
        <v>24.4</v>
      </c>
      <c r="I1129" s="39">
        <v>-4.8</v>
      </c>
      <c r="J1129" s="41">
        <v>23.4</v>
      </c>
      <c r="K1129" s="14">
        <v>-3.4</v>
      </c>
    </row>
    <row r="1130" ht="17" customHeight="1">
      <c r="A1130" s="12">
        <v>44470</v>
      </c>
      <c r="B1130" s="13">
        <v>31.6</v>
      </c>
      <c r="C1130" s="14">
        <v>27.4</v>
      </c>
      <c r="D1130" s="15"/>
      <c r="E1130" s="13">
        <v>-3.9</v>
      </c>
      <c r="F1130" s="16">
        <v>-2.7</v>
      </c>
      <c r="G1130" s="47"/>
      <c r="H1130" s="38">
        <v>30.3</v>
      </c>
      <c r="I1130" s="39">
        <v>-3.4</v>
      </c>
      <c r="J1130" s="41">
        <v>27.4</v>
      </c>
      <c r="K1130" s="14">
        <v>-2.7</v>
      </c>
    </row>
    <row r="1131" ht="17" customHeight="1">
      <c r="A1131" s="12">
        <v>44501</v>
      </c>
      <c r="B1131" s="13">
        <v>33.3</v>
      </c>
      <c r="C1131" s="14">
        <v>31.9</v>
      </c>
      <c r="D1131" s="15"/>
      <c r="E1131" s="13">
        <v>0</v>
      </c>
      <c r="F1131" s="16">
        <v>-1.8</v>
      </c>
      <c r="G1131" s="47"/>
      <c r="H1131" s="38">
        <v>32.1</v>
      </c>
      <c r="I1131" s="39">
        <v>-2.8</v>
      </c>
      <c r="J1131" s="41">
        <v>31.9</v>
      </c>
      <c r="K1131" s="14">
        <v>-1.8</v>
      </c>
    </row>
    <row r="1132" ht="17" customHeight="1">
      <c r="A1132" s="12">
        <v>44531</v>
      </c>
      <c r="B1132" s="13">
        <v>36.4</v>
      </c>
      <c r="C1132" s="14">
        <v>35.2</v>
      </c>
      <c r="D1132" s="15"/>
      <c r="E1132" s="13">
        <v>-0.3</v>
      </c>
      <c r="F1132" s="16">
        <v>0.8</v>
      </c>
      <c r="G1132" s="47"/>
      <c r="H1132" s="38">
        <v>35.2</v>
      </c>
      <c r="I1132" s="39">
        <v>-1</v>
      </c>
      <c r="J1132" s="41">
        <v>35.2</v>
      </c>
      <c r="K1132" s="14">
        <v>0.8</v>
      </c>
    </row>
    <row r="1133" ht="17" customHeight="1">
      <c r="A1133" t="s" s="22">
        <v>5</v>
      </c>
      <c r="B1133" s="23">
        <f>AVERAGE(B1121:B1132)</f>
        <v>29.075</v>
      </c>
      <c r="C1133" s="23">
        <f>AVERAGE(C1121:C1132)</f>
        <v>27.6833333333333</v>
      </c>
      <c r="D1133" s="24"/>
      <c r="E1133" s="23">
        <f>AVERAGE(E1121:E1132)</f>
        <v>-2.525</v>
      </c>
      <c r="F1133" s="25">
        <f>AVERAGE(F1121:F1132)</f>
        <v>-2.09166666666667</v>
      </c>
      <c r="G1133" s="17"/>
      <c r="H1133" s="42">
        <f>AVERAGE(H1121:H1132)</f>
        <v>28.35</v>
      </c>
      <c r="I1133" s="43">
        <f>AVERAGE(I1121:I1132)</f>
        <v>-4.26666666666667</v>
      </c>
      <c r="J1133" s="44">
        <f>AVERAGE(J1121:J1132)</f>
        <v>27.65</v>
      </c>
      <c r="K1133" s="45">
        <f>AVERAGE(K1121:K1132)</f>
        <v>-2.05833333333333</v>
      </c>
    </row>
    <row r="1134" ht="17" customHeight="1">
      <c r="A1134" s="26"/>
      <c r="B1134" s="21"/>
      <c r="C1134" s="21"/>
      <c r="D1134" s="24"/>
      <c r="E1134" s="21"/>
      <c r="F1134" s="27"/>
      <c r="G1134" s="17"/>
      <c r="H1134" s="18"/>
      <c r="I1134" s="19"/>
      <c r="J1134" s="20"/>
      <c r="K1134" s="21"/>
    </row>
    <row r="1135" ht="47" customHeight="1">
      <c r="A1135" t="s" s="2">
        <v>269</v>
      </c>
      <c r="B1135" t="s" s="3">
        <v>1</v>
      </c>
      <c r="C1135" t="s" s="4">
        <v>270</v>
      </c>
      <c r="D1135" s="28"/>
      <c r="E1135" t="s" s="3">
        <v>3</v>
      </c>
      <c r="F1135" t="s" s="6">
        <v>271</v>
      </c>
      <c r="G1135" s="29"/>
      <c r="H1135" t="s" s="34">
        <v>272</v>
      </c>
      <c r="I1135" t="s" s="35">
        <v>273</v>
      </c>
      <c r="J1135" t="s" s="36">
        <v>272</v>
      </c>
      <c r="K1135" t="s" s="37">
        <v>273</v>
      </c>
    </row>
    <row r="1136" ht="17" customHeight="1">
      <c r="A1136" s="12">
        <v>44197</v>
      </c>
      <c r="B1136" s="13">
        <v>40.6</v>
      </c>
      <c r="C1136" s="14">
        <v>41.8</v>
      </c>
      <c r="D1136" s="15"/>
      <c r="E1136" s="13">
        <v>4.5</v>
      </c>
      <c r="F1136" s="16">
        <v>3.3</v>
      </c>
      <c r="G1136" s="47"/>
      <c r="H1136" s="38">
        <v>41.8</v>
      </c>
      <c r="I1136" s="39">
        <v>5.3</v>
      </c>
      <c r="J1136" s="41">
        <v>41.8</v>
      </c>
      <c r="K1136" s="14">
        <v>5.3</v>
      </c>
    </row>
    <row r="1137" ht="17" customHeight="1">
      <c r="A1137" s="12">
        <v>44228</v>
      </c>
      <c r="B1137" s="13">
        <v>40.2</v>
      </c>
      <c r="C1137" s="14">
        <v>40.1</v>
      </c>
      <c r="D1137" s="15"/>
      <c r="E1137" s="13">
        <v>3.9</v>
      </c>
      <c r="F1137" s="16">
        <v>3.4</v>
      </c>
      <c r="G1137" s="47"/>
      <c r="H1137" s="38">
        <v>39.4</v>
      </c>
      <c r="I1137" s="39">
        <v>3.4</v>
      </c>
      <c r="J1137" s="41">
        <v>39.4</v>
      </c>
      <c r="K1137" s="14">
        <v>3.4</v>
      </c>
    </row>
    <row r="1138" ht="17" customHeight="1">
      <c r="A1138" s="12">
        <v>44256</v>
      </c>
      <c r="B1138" s="13">
        <v>37.3</v>
      </c>
      <c r="C1138" s="14">
        <v>39.1</v>
      </c>
      <c r="D1138" s="15"/>
      <c r="E1138" s="13">
        <v>1.8</v>
      </c>
      <c r="F1138" s="16">
        <v>1.8</v>
      </c>
      <c r="G1138" s="47"/>
      <c r="H1138" s="38">
        <v>39.1</v>
      </c>
      <c r="I1138" s="39">
        <v>1.6</v>
      </c>
      <c r="J1138" s="41">
        <v>39.1</v>
      </c>
      <c r="K1138" s="14">
        <v>1.6</v>
      </c>
    </row>
    <row r="1139" ht="17" customHeight="1">
      <c r="A1139" s="12">
        <v>44287</v>
      </c>
      <c r="B1139" s="13">
        <v>30.6</v>
      </c>
      <c r="C1139" s="14">
        <v>32.3</v>
      </c>
      <c r="D1139" s="15"/>
      <c r="E1139" s="13">
        <v>0.7</v>
      </c>
      <c r="F1139" s="16">
        <v>0.7</v>
      </c>
      <c r="G1139" s="47"/>
      <c r="H1139" s="38">
        <v>31.7</v>
      </c>
      <c r="I1139" s="39">
        <v>0.5</v>
      </c>
      <c r="J1139" s="41">
        <v>31.7</v>
      </c>
      <c r="K1139" s="14">
        <v>0.5</v>
      </c>
    </row>
    <row r="1140" ht="17" customHeight="1">
      <c r="A1140" s="12">
        <v>44317</v>
      </c>
      <c r="B1140" s="13">
        <v>25.4</v>
      </c>
      <c r="C1140" s="14">
        <v>25.7</v>
      </c>
      <c r="D1140" s="15"/>
      <c r="E1140" s="13">
        <v>-1.6</v>
      </c>
      <c r="F1140" s="16">
        <v>-1.6</v>
      </c>
      <c r="G1140" s="47"/>
      <c r="H1140" s="38">
        <v>26.2</v>
      </c>
      <c r="I1140" s="39">
        <v>-1</v>
      </c>
      <c r="J1140" s="41">
        <v>26.2</v>
      </c>
      <c r="K1140" s="14">
        <v>-1</v>
      </c>
    </row>
    <row r="1141" ht="17" customHeight="1">
      <c r="A1141" s="12">
        <v>44348</v>
      </c>
      <c r="B1141" s="13">
        <v>20.7</v>
      </c>
      <c r="C1141" s="14">
        <v>20.6</v>
      </c>
      <c r="D1141" s="15"/>
      <c r="E1141" s="13">
        <v>-1.6</v>
      </c>
      <c r="F1141" s="16">
        <v>-2.8</v>
      </c>
      <c r="G1141" s="47"/>
      <c r="H1141" s="38">
        <v>20.2</v>
      </c>
      <c r="I1141" s="39">
        <v>-3.1</v>
      </c>
      <c r="J1141" s="41">
        <v>20.2</v>
      </c>
      <c r="K1141" s="14">
        <v>-3.1</v>
      </c>
    </row>
    <row r="1142" ht="17" customHeight="1">
      <c r="A1142" s="12">
        <v>44378</v>
      </c>
      <c r="B1142" s="13">
        <v>18.9</v>
      </c>
      <c r="C1142" s="14">
        <v>22.1</v>
      </c>
      <c r="D1142" s="15"/>
      <c r="E1142" s="13">
        <v>-2.4</v>
      </c>
      <c r="F1142" s="16">
        <v>-2.8</v>
      </c>
      <c r="G1142" s="47"/>
      <c r="H1142" s="38">
        <v>20.8</v>
      </c>
      <c r="I1142" s="39">
        <v>-2.8</v>
      </c>
      <c r="J1142" s="41">
        <v>20.8</v>
      </c>
      <c r="K1142" s="14">
        <v>-2.8</v>
      </c>
    </row>
    <row r="1143" ht="17" customHeight="1">
      <c r="A1143" s="12">
        <v>44409</v>
      </c>
      <c r="B1143" s="13">
        <v>22</v>
      </c>
      <c r="C1143" s="14">
        <v>24.5</v>
      </c>
      <c r="D1143" s="15"/>
      <c r="E1143" s="13">
        <v>-0.8</v>
      </c>
      <c r="F1143" s="16">
        <v>-1.8</v>
      </c>
      <c r="G1143" s="47"/>
      <c r="H1143" s="38">
        <v>24.8</v>
      </c>
      <c r="I1143" s="39">
        <v>-1.6</v>
      </c>
      <c r="J1143" s="41">
        <v>24.8</v>
      </c>
      <c r="K1143" s="14">
        <v>-1.6</v>
      </c>
    </row>
    <row r="1144" ht="17" customHeight="1">
      <c r="A1144" s="12">
        <v>44440</v>
      </c>
      <c r="B1144" s="13">
        <v>27.6</v>
      </c>
      <c r="C1144" s="14">
        <v>31</v>
      </c>
      <c r="D1144" s="15"/>
      <c r="E1144" s="13">
        <v>-0.6</v>
      </c>
      <c r="F1144" s="16">
        <v>-0.8</v>
      </c>
      <c r="G1144" s="47"/>
      <c r="H1144" s="38">
        <v>31</v>
      </c>
      <c r="I1144" s="39">
        <v>-0.5</v>
      </c>
      <c r="J1144" s="41">
        <v>31</v>
      </c>
      <c r="K1144" s="14">
        <v>-0.5</v>
      </c>
    </row>
    <row r="1145" ht="17" customHeight="1">
      <c r="A1145" s="12">
        <v>44470</v>
      </c>
      <c r="B1145" s="13">
        <v>33.3</v>
      </c>
      <c r="C1145" s="14">
        <v>34.6</v>
      </c>
      <c r="D1145" s="15"/>
      <c r="E1145" s="13">
        <v>0</v>
      </c>
      <c r="F1145" s="16">
        <v>0</v>
      </c>
      <c r="G1145" s="47"/>
      <c r="H1145" s="38">
        <v>34.7</v>
      </c>
      <c r="I1145" s="39">
        <v>0.5</v>
      </c>
      <c r="J1145" s="41">
        <v>34.7</v>
      </c>
      <c r="K1145" s="14">
        <v>0.5</v>
      </c>
    </row>
    <row r="1146" ht="17" customHeight="1">
      <c r="A1146" s="12">
        <v>44501</v>
      </c>
      <c r="B1146" s="13">
        <v>36.8</v>
      </c>
      <c r="C1146" s="14">
        <v>36.8</v>
      </c>
      <c r="D1146" s="15"/>
      <c r="E1146" s="13">
        <v>1.7</v>
      </c>
      <c r="F1146" s="16">
        <v>1.7</v>
      </c>
      <c r="G1146" s="47"/>
      <c r="H1146" s="38">
        <v>36.8</v>
      </c>
      <c r="I1146" s="39">
        <v>1.6</v>
      </c>
      <c r="J1146" s="41">
        <v>36.8</v>
      </c>
      <c r="K1146" s="14">
        <v>1.6</v>
      </c>
    </row>
    <row r="1147" ht="17" customHeight="1">
      <c r="A1147" s="12">
        <v>44531</v>
      </c>
      <c r="B1147" s="13">
        <v>40.7</v>
      </c>
      <c r="C1147" s="14">
        <v>40.8</v>
      </c>
      <c r="D1147" s="15"/>
      <c r="E1147" s="13">
        <v>3.3</v>
      </c>
      <c r="F1147" s="16">
        <v>3.3</v>
      </c>
      <c r="G1147" s="47"/>
      <c r="H1147" s="38">
        <v>40.8</v>
      </c>
      <c r="I1147" s="39">
        <v>4.1</v>
      </c>
      <c r="J1147" s="41">
        <v>40.8</v>
      </c>
      <c r="K1147" s="14">
        <v>4.1</v>
      </c>
    </row>
    <row r="1148" ht="17" customHeight="1">
      <c r="A1148" t="s" s="22">
        <v>5</v>
      </c>
      <c r="B1148" s="23">
        <f>AVERAGE(B1136:B1147)</f>
        <v>31.175</v>
      </c>
      <c r="C1148" s="23">
        <f>AVERAGE(C1136:C1147)</f>
        <v>32.45</v>
      </c>
      <c r="D1148" s="24"/>
      <c r="E1148" s="23">
        <f>AVERAGE(E1136:E1147)</f>
        <v>0.741666666666667</v>
      </c>
      <c r="F1148" s="25">
        <f>AVERAGE(F1136:F1147)</f>
        <v>0.366666666666667</v>
      </c>
      <c r="G1148" s="17"/>
      <c r="H1148" s="42">
        <f>AVERAGE(H1136:H1147)</f>
        <v>32.275</v>
      </c>
      <c r="I1148" s="43">
        <f>AVERAGE(I1136:I1147)</f>
        <v>0.666666666666667</v>
      </c>
      <c r="J1148" s="44">
        <f>AVERAGE(J1136:J1147)</f>
        <v>32.275</v>
      </c>
      <c r="K1148" s="45">
        <f>AVERAGE(K1136:K1147)</f>
        <v>0.666666666666667</v>
      </c>
    </row>
    <row r="1149" ht="17" customHeight="1">
      <c r="A1149" s="26"/>
      <c r="B1149" s="21"/>
      <c r="C1149" s="21"/>
      <c r="D1149" s="24"/>
      <c r="E1149" s="21"/>
      <c r="F1149" s="27"/>
      <c r="G1149" s="17"/>
      <c r="H1149" s="18"/>
      <c r="I1149" s="19"/>
      <c r="J1149" s="20"/>
      <c r="K1149" s="21"/>
    </row>
    <row r="1150" ht="17" customHeight="1">
      <c r="A1150" t="s" s="46">
        <v>274</v>
      </c>
      <c r="B1150" s="21"/>
      <c r="C1150" s="21"/>
      <c r="D1150" s="24"/>
      <c r="E1150" s="21"/>
      <c r="F1150" s="27"/>
      <c r="G1150" s="17"/>
      <c r="H1150" s="18"/>
      <c r="I1150" s="19"/>
      <c r="J1150" s="20"/>
      <c r="K1150" s="21"/>
    </row>
    <row r="1151" ht="17" customHeight="1">
      <c r="A1151" s="26"/>
      <c r="B1151" s="21"/>
      <c r="C1151" s="21"/>
      <c r="D1151" s="24"/>
      <c r="E1151" s="21"/>
      <c r="F1151" s="27"/>
      <c r="G1151" s="17"/>
      <c r="H1151" s="18"/>
      <c r="I1151" s="19"/>
      <c r="J1151" s="20"/>
      <c r="K1151" s="21"/>
    </row>
    <row r="1152" ht="47" customHeight="1">
      <c r="A1152" t="s" s="2">
        <v>275</v>
      </c>
      <c r="B1152" t="s" s="3">
        <v>1</v>
      </c>
      <c r="C1152" t="s" s="4">
        <v>276</v>
      </c>
      <c r="D1152" s="28"/>
      <c r="E1152" t="s" s="3">
        <v>3</v>
      </c>
      <c r="F1152" t="s" s="6">
        <v>277</v>
      </c>
      <c r="G1152" s="29"/>
      <c r="H1152" t="s" s="34">
        <v>12</v>
      </c>
      <c r="I1152" t="s" s="35">
        <v>13</v>
      </c>
      <c r="J1152" t="s" s="36">
        <v>278</v>
      </c>
      <c r="K1152" t="s" s="37">
        <v>279</v>
      </c>
    </row>
    <row r="1153" ht="17" customHeight="1">
      <c r="A1153" s="12">
        <v>44197</v>
      </c>
      <c r="B1153" s="13">
        <v>37.8</v>
      </c>
      <c r="C1153" s="14">
        <v>36.1</v>
      </c>
      <c r="D1153" s="15"/>
      <c r="E1153" s="13">
        <v>20</v>
      </c>
      <c r="F1153" s="16">
        <v>20.2</v>
      </c>
      <c r="G1153" s="47"/>
      <c r="H1153" s="38">
        <v>36.1</v>
      </c>
      <c r="I1153" s="39">
        <v>20.2</v>
      </c>
      <c r="J1153" s="41">
        <v>36.1</v>
      </c>
      <c r="K1153" s="14">
        <v>20.2</v>
      </c>
    </row>
    <row r="1154" ht="17" customHeight="1">
      <c r="A1154" s="12">
        <v>44228</v>
      </c>
      <c r="B1154" s="13">
        <v>38.3</v>
      </c>
      <c r="C1154" s="14">
        <v>36</v>
      </c>
      <c r="D1154" s="15"/>
      <c r="E1154" s="13">
        <v>17.2</v>
      </c>
      <c r="F1154" s="16">
        <v>17.2</v>
      </c>
      <c r="G1154" s="47"/>
      <c r="H1154" s="38">
        <v>35.3</v>
      </c>
      <c r="I1154" s="39">
        <v>17.4</v>
      </c>
      <c r="J1154" s="41">
        <v>35.3</v>
      </c>
      <c r="K1154" s="14">
        <v>17.4</v>
      </c>
    </row>
    <row r="1155" ht="17" customHeight="1">
      <c r="A1155" s="12">
        <v>44256</v>
      </c>
      <c r="B1155" s="13">
        <v>38.9</v>
      </c>
      <c r="C1155" s="14">
        <v>36</v>
      </c>
      <c r="D1155" s="15"/>
      <c r="E1155" s="13">
        <v>20</v>
      </c>
      <c r="F1155" s="16">
        <v>19.2</v>
      </c>
      <c r="G1155" s="47"/>
      <c r="H1155" s="38">
        <v>36</v>
      </c>
      <c r="I1155" s="39">
        <v>19.7</v>
      </c>
      <c r="J1155" s="41">
        <v>35.8</v>
      </c>
      <c r="K1155" s="14">
        <v>19.7</v>
      </c>
    </row>
    <row r="1156" ht="17" customHeight="1">
      <c r="A1156" s="12">
        <v>44287</v>
      </c>
      <c r="B1156" s="13">
        <v>40</v>
      </c>
      <c r="C1156" s="14">
        <v>36.7</v>
      </c>
      <c r="D1156" s="15"/>
      <c r="E1156" s="13">
        <v>18.7</v>
      </c>
      <c r="F1156" s="16">
        <v>16</v>
      </c>
      <c r="G1156" s="47"/>
      <c r="H1156" s="38">
        <v>36.7</v>
      </c>
      <c r="I1156" s="39">
        <v>16.6</v>
      </c>
      <c r="J1156" s="41">
        <v>36.7</v>
      </c>
      <c r="K1156" s="14">
        <v>16.6</v>
      </c>
    </row>
    <row r="1157" ht="17" customHeight="1">
      <c r="A1157" s="12">
        <v>44317</v>
      </c>
      <c r="B1157" s="13">
        <v>39.1</v>
      </c>
      <c r="C1157" s="14">
        <v>36</v>
      </c>
      <c r="D1157" s="15"/>
      <c r="E1157" s="13">
        <v>15.1</v>
      </c>
      <c r="F1157" s="16">
        <v>13.8</v>
      </c>
      <c r="G1157" s="47"/>
      <c r="H1157" s="38">
        <v>35.9</v>
      </c>
      <c r="I1157" s="39">
        <v>13</v>
      </c>
      <c r="J1157" s="41">
        <v>35.9</v>
      </c>
      <c r="K1157" s="14">
        <v>13</v>
      </c>
    </row>
    <row r="1158" ht="17" customHeight="1">
      <c r="A1158" s="12">
        <v>44348</v>
      </c>
      <c r="B1158" s="13">
        <v>37</v>
      </c>
      <c r="C1158" s="14">
        <v>35</v>
      </c>
      <c r="D1158" s="15"/>
      <c r="E1158" s="13">
        <v>12.9</v>
      </c>
      <c r="F1158" s="16">
        <v>12.1</v>
      </c>
      <c r="G1158" s="47"/>
      <c r="H1158" s="38">
        <v>34.6</v>
      </c>
      <c r="I1158" s="39">
        <v>11.6</v>
      </c>
      <c r="J1158" s="41">
        <v>34.6</v>
      </c>
      <c r="K1158" s="14">
        <v>11.6</v>
      </c>
    </row>
    <row r="1159" ht="17" customHeight="1">
      <c r="A1159" s="12">
        <v>44378</v>
      </c>
      <c r="B1159" s="13">
        <v>36.7</v>
      </c>
      <c r="C1159" s="14">
        <v>35</v>
      </c>
      <c r="D1159" s="15"/>
      <c r="E1159" s="13">
        <v>13.2</v>
      </c>
      <c r="F1159" s="16">
        <v>10.4</v>
      </c>
      <c r="G1159" s="47"/>
      <c r="H1159" s="38">
        <v>34.8</v>
      </c>
      <c r="I1159" s="39">
        <v>10.5</v>
      </c>
      <c r="J1159" s="41">
        <v>34.8</v>
      </c>
      <c r="K1159" s="14">
        <v>10.5</v>
      </c>
    </row>
    <row r="1160" ht="17" customHeight="1">
      <c r="A1160" s="12">
        <v>44409</v>
      </c>
      <c r="B1160" s="13">
        <v>36.7</v>
      </c>
      <c r="C1160" s="14">
        <v>37</v>
      </c>
      <c r="D1160" s="15"/>
      <c r="E1160" s="13">
        <v>14.5</v>
      </c>
      <c r="F1160" s="16">
        <v>13</v>
      </c>
      <c r="G1160" s="47"/>
      <c r="H1160" s="38">
        <v>36.3</v>
      </c>
      <c r="I1160" s="39">
        <v>12.7</v>
      </c>
      <c r="J1160" s="41">
        <v>36.3</v>
      </c>
      <c r="K1160" s="14">
        <v>12.7</v>
      </c>
    </row>
    <row r="1161" ht="17" customHeight="1">
      <c r="A1161" s="12">
        <v>44440</v>
      </c>
      <c r="B1161" s="13">
        <v>38.9</v>
      </c>
      <c r="C1161" s="14">
        <v>37.7</v>
      </c>
      <c r="D1161" s="15"/>
      <c r="E1161" s="13">
        <v>17.2</v>
      </c>
      <c r="F1161" s="16">
        <v>14.3</v>
      </c>
      <c r="G1161" s="47"/>
      <c r="H1161" s="38">
        <v>37.7</v>
      </c>
      <c r="I1161" s="39">
        <v>14.3</v>
      </c>
      <c r="J1161" s="41">
        <v>37.7</v>
      </c>
      <c r="K1161" s="14">
        <v>14.3</v>
      </c>
    </row>
    <row r="1162" ht="17" customHeight="1">
      <c r="A1162" s="12">
        <v>44470</v>
      </c>
      <c r="B1162" s="13">
        <v>40.5</v>
      </c>
      <c r="C1162" s="14">
        <v>38.9</v>
      </c>
      <c r="D1162" s="15"/>
      <c r="E1162" s="13">
        <v>20.4</v>
      </c>
      <c r="F1162" s="16">
        <v>19</v>
      </c>
      <c r="G1162" s="47"/>
      <c r="H1162" s="38">
        <v>39.5</v>
      </c>
      <c r="I1162" s="39">
        <v>19</v>
      </c>
      <c r="J1162" s="41">
        <v>39.5</v>
      </c>
      <c r="K1162" s="14">
        <v>19</v>
      </c>
    </row>
    <row r="1163" ht="17" customHeight="1">
      <c r="A1163" s="12">
        <v>44501</v>
      </c>
      <c r="B1163" s="13">
        <v>39.6</v>
      </c>
      <c r="C1163" s="14">
        <v>37.3</v>
      </c>
      <c r="D1163" s="15"/>
      <c r="E1163" s="13">
        <v>19.3</v>
      </c>
      <c r="F1163" s="16">
        <v>19.3</v>
      </c>
      <c r="G1163" s="47"/>
      <c r="H1163" s="38">
        <v>37.6</v>
      </c>
      <c r="I1163" s="39">
        <v>19.2</v>
      </c>
      <c r="J1163" s="41">
        <v>37.6</v>
      </c>
      <c r="K1163" s="14">
        <v>19.2</v>
      </c>
    </row>
    <row r="1164" ht="17" customHeight="1">
      <c r="A1164" s="12">
        <v>44531</v>
      </c>
      <c r="B1164" s="13">
        <v>38.9</v>
      </c>
      <c r="C1164" s="14">
        <v>37.1</v>
      </c>
      <c r="D1164" s="15"/>
      <c r="E1164" s="13">
        <v>20.8</v>
      </c>
      <c r="F1164" s="16">
        <v>19.8</v>
      </c>
      <c r="G1164" s="47"/>
      <c r="H1164" s="38">
        <v>37.1</v>
      </c>
      <c r="I1164" s="39">
        <v>19.7</v>
      </c>
      <c r="J1164" s="41">
        <v>37.1</v>
      </c>
      <c r="K1164" s="14">
        <v>19.7</v>
      </c>
    </row>
    <row r="1165" ht="17" customHeight="1">
      <c r="A1165" t="s" s="22">
        <v>5</v>
      </c>
      <c r="B1165" s="23">
        <f>AVERAGE(B1153:B1164)</f>
        <v>38.5333333333333</v>
      </c>
      <c r="C1165" s="23">
        <f>AVERAGE(C1153:C1164)</f>
        <v>36.5666666666667</v>
      </c>
      <c r="D1165" s="24"/>
      <c r="E1165" s="23">
        <f>AVERAGE(E1153:E1164)</f>
        <v>17.4416666666667</v>
      </c>
      <c r="F1165" s="25">
        <f>AVERAGE(F1153:F1164)</f>
        <v>16.1916666666667</v>
      </c>
      <c r="G1165" s="17"/>
      <c r="H1165" s="42">
        <f>AVERAGE(H1153:H1164)</f>
        <v>36.4666666666667</v>
      </c>
      <c r="I1165" s="43">
        <f>AVERAGE(I1153:I1164)</f>
        <v>16.1583333333333</v>
      </c>
      <c r="J1165" s="44">
        <f>AVERAGE(J1153:J1164)</f>
        <v>36.45</v>
      </c>
      <c r="K1165" s="45">
        <f>AVERAGE(K1153:K1164)</f>
        <v>16.1583333333333</v>
      </c>
    </row>
    <row r="1166" ht="17" customHeight="1">
      <c r="A1166" s="26"/>
      <c r="B1166" s="21"/>
      <c r="C1166" s="21"/>
      <c r="D1166" s="24"/>
      <c r="E1166" s="21"/>
      <c r="F1166" s="27"/>
      <c r="G1166" s="17"/>
      <c r="H1166" s="18"/>
      <c r="I1166" s="19"/>
      <c r="J1166" s="20"/>
      <c r="K1166" s="21"/>
    </row>
    <row r="1167" ht="47" customHeight="1">
      <c r="A1167" t="s" s="2">
        <v>280</v>
      </c>
      <c r="B1167" t="s" s="3">
        <v>1</v>
      </c>
      <c r="C1167" t="s" s="4">
        <v>281</v>
      </c>
      <c r="D1167" s="28"/>
      <c r="E1167" t="s" s="3">
        <v>3</v>
      </c>
      <c r="F1167" t="s" s="6">
        <v>282</v>
      </c>
      <c r="G1167" s="29"/>
      <c r="H1167" s="30"/>
      <c r="I1167" s="31"/>
      <c r="J1167" s="32"/>
      <c r="K1167" s="33"/>
    </row>
    <row r="1168" ht="17" customHeight="1">
      <c r="A1168" s="12">
        <v>44197</v>
      </c>
      <c r="B1168" s="13">
        <v>45</v>
      </c>
      <c r="C1168" s="14">
        <v>43.7</v>
      </c>
      <c r="D1168" s="15"/>
      <c r="E1168" s="13">
        <v>16.2</v>
      </c>
      <c r="F1168" s="16">
        <v>16.8</v>
      </c>
      <c r="G1168" s="17"/>
      <c r="H1168" s="18"/>
      <c r="I1168" s="19"/>
      <c r="J1168" s="20"/>
      <c r="K1168" s="21"/>
    </row>
    <row r="1169" ht="17" customHeight="1">
      <c r="A1169" s="12">
        <v>44228</v>
      </c>
      <c r="B1169" s="13">
        <v>43.9</v>
      </c>
      <c r="C1169" s="14">
        <v>42.1</v>
      </c>
      <c r="D1169" s="15"/>
      <c r="E1169" s="13">
        <v>12.8</v>
      </c>
      <c r="F1169" s="16">
        <v>12.8</v>
      </c>
      <c r="G1169" s="17"/>
      <c r="H1169" s="18"/>
      <c r="I1169" s="19"/>
      <c r="J1169" s="20"/>
      <c r="K1169" s="21"/>
    </row>
    <row r="1170" ht="17" customHeight="1">
      <c r="A1170" s="12">
        <v>44256</v>
      </c>
      <c r="B1170" s="13">
        <v>43.5</v>
      </c>
      <c r="C1170" s="14">
        <v>41.5</v>
      </c>
      <c r="D1170" s="15"/>
      <c r="E1170" s="13">
        <v>12.9</v>
      </c>
      <c r="F1170" s="16">
        <v>11.4</v>
      </c>
      <c r="G1170" s="17"/>
      <c r="H1170" s="18"/>
      <c r="I1170" s="19"/>
      <c r="J1170" s="20"/>
      <c r="K1170" s="21"/>
    </row>
    <row r="1171" ht="17" customHeight="1">
      <c r="A1171" s="12">
        <v>44287</v>
      </c>
      <c r="B1171" s="13">
        <v>41.2</v>
      </c>
      <c r="C1171" s="14">
        <v>40.8</v>
      </c>
      <c r="D1171" s="15"/>
      <c r="E1171" s="13">
        <v>9.4</v>
      </c>
      <c r="F1171" s="16">
        <v>9.1</v>
      </c>
      <c r="G1171" s="17"/>
      <c r="H1171" s="18"/>
      <c r="I1171" s="19"/>
      <c r="J1171" s="20"/>
      <c r="K1171" s="21"/>
    </row>
    <row r="1172" ht="17" customHeight="1">
      <c r="A1172" s="12">
        <v>44317</v>
      </c>
      <c r="B1172" s="13">
        <v>38.3</v>
      </c>
      <c r="C1172" s="14">
        <v>38.6</v>
      </c>
      <c r="D1172" s="15"/>
      <c r="E1172" s="13">
        <v>6.1</v>
      </c>
      <c r="F1172" s="16">
        <v>4.8</v>
      </c>
      <c r="G1172" s="17"/>
      <c r="H1172" s="18"/>
      <c r="I1172" s="19"/>
      <c r="J1172" s="20"/>
      <c r="K1172" s="21"/>
    </row>
    <row r="1173" ht="17" customHeight="1">
      <c r="A1173" s="12">
        <v>44348</v>
      </c>
      <c r="B1173" s="13">
        <v>36.6</v>
      </c>
      <c r="C1173" s="14">
        <v>36.3</v>
      </c>
      <c r="D1173" s="15"/>
      <c r="E1173" s="13">
        <v>1.7</v>
      </c>
      <c r="F1173" s="16">
        <v>1.3</v>
      </c>
      <c r="G1173" s="17"/>
      <c r="H1173" s="18"/>
      <c r="I1173" s="19"/>
      <c r="J1173" s="20"/>
      <c r="K1173" s="21"/>
    </row>
    <row r="1174" ht="17" customHeight="1">
      <c r="A1174" s="12">
        <v>44378</v>
      </c>
      <c r="B1174" s="13">
        <v>36.7</v>
      </c>
      <c r="C1174" s="14">
        <v>35.8</v>
      </c>
      <c r="D1174" s="15"/>
      <c r="E1174" s="13">
        <v>-1</v>
      </c>
      <c r="F1174" s="16">
        <v>1.5</v>
      </c>
      <c r="G1174" s="17"/>
      <c r="H1174" s="18"/>
      <c r="I1174" s="19"/>
      <c r="J1174" s="20"/>
      <c r="K1174" s="21"/>
    </row>
    <row r="1175" ht="17" customHeight="1">
      <c r="A1175" s="12">
        <v>44409</v>
      </c>
      <c r="B1175" s="13">
        <v>39.1</v>
      </c>
      <c r="C1175" s="14">
        <v>37.8</v>
      </c>
      <c r="D1175" s="15"/>
      <c r="E1175" s="13">
        <v>3.9</v>
      </c>
      <c r="F1175" s="16">
        <v>2.3</v>
      </c>
      <c r="G1175" s="17"/>
      <c r="H1175" s="18"/>
      <c r="I1175" s="19"/>
      <c r="J1175" s="20"/>
      <c r="K1175" s="21"/>
    </row>
    <row r="1176" ht="17" customHeight="1">
      <c r="A1176" s="12">
        <v>44440</v>
      </c>
      <c r="B1176" s="13">
        <v>42.3</v>
      </c>
      <c r="C1176" s="14">
        <v>40.9</v>
      </c>
      <c r="D1176" s="15"/>
      <c r="E1176" s="13">
        <v>5.1</v>
      </c>
      <c r="F1176" s="16">
        <v>4.3</v>
      </c>
      <c r="G1176" s="17"/>
      <c r="H1176" s="18"/>
      <c r="I1176" s="19"/>
      <c r="J1176" s="20"/>
      <c r="K1176" s="21"/>
    </row>
    <row r="1177" ht="17" customHeight="1">
      <c r="A1177" s="12">
        <v>44470</v>
      </c>
      <c r="B1177" s="13">
        <v>44.4</v>
      </c>
      <c r="C1177" s="14">
        <v>43</v>
      </c>
      <c r="D1177" s="15"/>
      <c r="E1177" s="13">
        <v>9.1</v>
      </c>
      <c r="F1177" s="16">
        <v>8.4</v>
      </c>
      <c r="G1177" s="17"/>
      <c r="H1177" s="18"/>
      <c r="I1177" s="19"/>
      <c r="J1177" s="20"/>
      <c r="K1177" s="21"/>
    </row>
    <row r="1178" ht="17" customHeight="1">
      <c r="A1178" s="12">
        <v>44501</v>
      </c>
      <c r="B1178" s="13">
        <v>45</v>
      </c>
      <c r="C1178" s="14">
        <v>44.5</v>
      </c>
      <c r="D1178" s="15"/>
      <c r="E1178" s="13">
        <v>13.6</v>
      </c>
      <c r="F1178" s="16">
        <v>13.6</v>
      </c>
      <c r="G1178" s="17"/>
      <c r="H1178" s="18"/>
      <c r="I1178" s="19"/>
      <c r="J1178" s="20"/>
      <c r="K1178" s="21"/>
    </row>
    <row r="1179" ht="17" customHeight="1">
      <c r="A1179" s="12">
        <v>44531</v>
      </c>
      <c r="B1179" s="13">
        <v>46.7</v>
      </c>
      <c r="C1179" s="14">
        <v>45.6</v>
      </c>
      <c r="D1179" s="15"/>
      <c r="E1179" s="13">
        <v>16.2</v>
      </c>
      <c r="F1179" s="16">
        <v>13</v>
      </c>
      <c r="G1179" s="17"/>
      <c r="H1179" s="18"/>
      <c r="I1179" s="19"/>
      <c r="J1179" s="20"/>
      <c r="K1179" s="21"/>
    </row>
    <row r="1180" ht="17" customHeight="1">
      <c r="A1180" t="s" s="22">
        <v>5</v>
      </c>
      <c r="B1180" s="23">
        <f>AVERAGE(B1168:B1179)</f>
        <v>41.8916666666667</v>
      </c>
      <c r="C1180" s="23">
        <f>AVERAGE(C1168:C1179)</f>
        <v>40.8833333333333</v>
      </c>
      <c r="D1180" s="24"/>
      <c r="E1180" s="23">
        <f>AVERAGE(E1168:E1179)</f>
        <v>8.83333333333333</v>
      </c>
      <c r="F1180" s="25">
        <f>AVERAGE(F1168:F1179)</f>
        <v>8.275</v>
      </c>
      <c r="G1180" s="17"/>
      <c r="H1180" s="18"/>
      <c r="I1180" s="19"/>
      <c r="J1180" s="20"/>
      <c r="K1180" s="21"/>
    </row>
    <row r="1181" ht="17" customHeight="1">
      <c r="A1181" s="26"/>
      <c r="B1181" s="21"/>
      <c r="C1181" s="21"/>
      <c r="D1181" s="24"/>
      <c r="E1181" s="21"/>
      <c r="F1181" s="27"/>
      <c r="G1181" s="17"/>
      <c r="H1181" s="18"/>
      <c r="I1181" s="19"/>
      <c r="J1181" s="20"/>
      <c r="K1181" s="21"/>
    </row>
    <row r="1182" ht="47" customHeight="1">
      <c r="A1182" t="s" s="2">
        <v>283</v>
      </c>
      <c r="B1182" t="s" s="3">
        <v>1</v>
      </c>
      <c r="C1182" t="s" s="4">
        <v>284</v>
      </c>
      <c r="D1182" s="28"/>
      <c r="E1182" t="s" s="3">
        <v>3</v>
      </c>
      <c r="F1182" t="s" s="6">
        <v>285</v>
      </c>
      <c r="G1182" s="29"/>
      <c r="H1182" t="s" s="34">
        <v>12</v>
      </c>
      <c r="I1182" t="s" s="35">
        <v>13</v>
      </c>
      <c r="J1182" t="s" s="36">
        <v>278</v>
      </c>
      <c r="K1182" t="s" s="37">
        <v>279</v>
      </c>
    </row>
    <row r="1183" ht="17" customHeight="1">
      <c r="A1183" s="12">
        <v>44197</v>
      </c>
      <c r="B1183" s="13">
        <v>46.7</v>
      </c>
      <c r="C1183" s="14">
        <v>45.6</v>
      </c>
      <c r="D1183" s="15"/>
      <c r="E1183" s="13">
        <v>10</v>
      </c>
      <c r="F1183" s="16">
        <v>10</v>
      </c>
      <c r="G1183" s="47"/>
      <c r="H1183" s="38">
        <v>45.6</v>
      </c>
      <c r="I1183" s="39">
        <v>8</v>
      </c>
      <c r="J1183" s="41">
        <v>45.6</v>
      </c>
      <c r="K1183" s="14">
        <v>8</v>
      </c>
    </row>
    <row r="1184" ht="17" customHeight="1">
      <c r="A1184" s="12">
        <v>44228</v>
      </c>
      <c r="B1184" s="13">
        <v>45.6</v>
      </c>
      <c r="C1184" s="14">
        <v>44.7</v>
      </c>
      <c r="D1184" s="15"/>
      <c r="E1184" s="13">
        <v>8.9</v>
      </c>
      <c r="F1184" s="16">
        <v>8.5</v>
      </c>
      <c r="G1184" s="47"/>
      <c r="H1184" s="38">
        <v>44.9</v>
      </c>
      <c r="I1184" s="39">
        <v>8</v>
      </c>
      <c r="J1184" s="41">
        <v>44.9</v>
      </c>
      <c r="K1184" s="14">
        <v>8</v>
      </c>
    </row>
    <row r="1185" ht="17" customHeight="1">
      <c r="A1185" s="12">
        <v>44256</v>
      </c>
      <c r="B1185" s="13">
        <v>45</v>
      </c>
      <c r="C1185" s="14">
        <v>42.7</v>
      </c>
      <c r="D1185" s="15"/>
      <c r="E1185" s="13">
        <v>3.9</v>
      </c>
      <c r="F1185" s="16">
        <v>6.1</v>
      </c>
      <c r="G1185" s="47"/>
      <c r="H1185" s="38">
        <v>42.7</v>
      </c>
      <c r="I1185" s="39">
        <v>4.9</v>
      </c>
      <c r="J1185" s="41">
        <v>42.7</v>
      </c>
      <c r="K1185" s="14">
        <v>4.9</v>
      </c>
    </row>
    <row r="1186" ht="17" customHeight="1">
      <c r="A1186" s="12">
        <v>44287</v>
      </c>
      <c r="B1186" s="13">
        <v>39.3</v>
      </c>
      <c r="C1186" s="14">
        <v>39.9</v>
      </c>
      <c r="D1186" s="15"/>
      <c r="E1186" s="13">
        <v>1.9</v>
      </c>
      <c r="F1186" s="16">
        <v>1.4</v>
      </c>
      <c r="G1186" s="47"/>
      <c r="H1186" s="38">
        <v>39.9</v>
      </c>
      <c r="I1186" s="39">
        <v>0.8</v>
      </c>
      <c r="J1186" s="41">
        <v>39.9</v>
      </c>
      <c r="K1186" s="14">
        <v>0.8</v>
      </c>
    </row>
    <row r="1187" ht="17" customHeight="1">
      <c r="A1187" s="12">
        <v>44317</v>
      </c>
      <c r="B1187" s="13">
        <v>38.3</v>
      </c>
      <c r="C1187" s="14">
        <v>35</v>
      </c>
      <c r="D1187" s="15"/>
      <c r="E1187" s="13">
        <v>-2.8</v>
      </c>
      <c r="F1187" s="16">
        <v>-2.7</v>
      </c>
      <c r="G1187" s="47"/>
      <c r="H1187" s="38">
        <v>35.5</v>
      </c>
      <c r="I1187" s="39">
        <v>-5.2</v>
      </c>
      <c r="J1187" s="41">
        <v>35.5</v>
      </c>
      <c r="K1187" s="14">
        <v>-5.1</v>
      </c>
    </row>
    <row r="1188" ht="17" customHeight="1">
      <c r="A1188" s="12">
        <v>44348</v>
      </c>
      <c r="B1188" s="13">
        <v>30.6</v>
      </c>
      <c r="C1188" s="14">
        <v>31.6</v>
      </c>
      <c r="D1188" s="15"/>
      <c r="E1188" s="13">
        <v>-5.6</v>
      </c>
      <c r="F1188" s="16">
        <v>-6</v>
      </c>
      <c r="G1188" s="47"/>
      <c r="H1188" s="38">
        <v>32.1</v>
      </c>
      <c r="I1188" s="39">
        <v>-9.4</v>
      </c>
      <c r="J1188" s="41">
        <v>32.1</v>
      </c>
      <c r="K1188" s="14">
        <v>-7.5</v>
      </c>
    </row>
    <row r="1189" ht="17" customHeight="1">
      <c r="A1189" s="12">
        <v>44378</v>
      </c>
      <c r="B1189" s="13">
        <v>31.1</v>
      </c>
      <c r="C1189" s="14">
        <v>31.6</v>
      </c>
      <c r="D1189" s="15"/>
      <c r="E1189" s="13">
        <v>-7.2</v>
      </c>
      <c r="F1189" s="16">
        <v>-7.5</v>
      </c>
      <c r="G1189" s="47"/>
      <c r="H1189" s="38">
        <v>32.1</v>
      </c>
      <c r="I1189" s="39">
        <v>-8</v>
      </c>
      <c r="J1189" s="41">
        <v>32.1</v>
      </c>
      <c r="K1189" s="14">
        <v>-8</v>
      </c>
    </row>
    <row r="1190" ht="17" customHeight="1">
      <c r="A1190" s="12">
        <v>44409</v>
      </c>
      <c r="B1190" s="13">
        <v>35.8</v>
      </c>
      <c r="C1190" s="14">
        <v>35.2</v>
      </c>
      <c r="D1190" s="15"/>
      <c r="E1190" s="13">
        <v>-3.9</v>
      </c>
      <c r="F1190" s="16">
        <v>-4.1</v>
      </c>
      <c r="G1190" s="47"/>
      <c r="H1190" s="38">
        <v>35.2</v>
      </c>
      <c r="I1190" s="39">
        <v>-6.4</v>
      </c>
      <c r="J1190" s="41">
        <v>35.2</v>
      </c>
      <c r="K1190" s="14">
        <v>-6.4</v>
      </c>
    </row>
    <row r="1191" ht="17" customHeight="1">
      <c r="A1191" s="12">
        <v>44440</v>
      </c>
      <c r="B1191" s="13">
        <v>37.6</v>
      </c>
      <c r="C1191" s="14">
        <v>38.8</v>
      </c>
      <c r="D1191" s="15"/>
      <c r="E1191" s="13">
        <v>-1.1</v>
      </c>
      <c r="F1191" s="16">
        <v>-1</v>
      </c>
      <c r="G1191" s="47"/>
      <c r="H1191" s="38">
        <v>38.8</v>
      </c>
      <c r="I1191" s="39">
        <v>-3.1</v>
      </c>
      <c r="J1191" s="41">
        <v>38.8</v>
      </c>
      <c r="K1191" s="14">
        <v>-2</v>
      </c>
    </row>
    <row r="1192" ht="17" customHeight="1">
      <c r="A1192" s="12">
        <v>44470</v>
      </c>
      <c r="B1192" s="13">
        <v>45.1</v>
      </c>
      <c r="C1192" s="14">
        <v>42.6</v>
      </c>
      <c r="D1192" s="15"/>
      <c r="E1192" s="13">
        <v>2.4</v>
      </c>
      <c r="F1192" s="16">
        <v>1.3</v>
      </c>
      <c r="G1192" s="47"/>
      <c r="H1192" s="38">
        <v>42.6</v>
      </c>
      <c r="I1192" s="39">
        <v>-0.5</v>
      </c>
      <c r="J1192" s="41">
        <v>42.6</v>
      </c>
      <c r="K1192" s="14">
        <v>-0.2</v>
      </c>
    </row>
    <row r="1193" ht="17" customHeight="1">
      <c r="A1193" s="12">
        <v>44501</v>
      </c>
      <c r="B1193" s="13">
        <v>46.1</v>
      </c>
      <c r="C1193" s="14">
        <v>44.9</v>
      </c>
      <c r="D1193" s="15"/>
      <c r="E1193" s="13">
        <v>4.4</v>
      </c>
      <c r="F1193" s="16">
        <v>3.5</v>
      </c>
      <c r="G1193" s="47"/>
      <c r="H1193" s="38">
        <v>44.9</v>
      </c>
      <c r="I1193" s="39">
        <v>1.2</v>
      </c>
      <c r="J1193" s="41">
        <v>44.9</v>
      </c>
      <c r="K1193" s="14">
        <v>1.2</v>
      </c>
    </row>
    <row r="1194" ht="17" customHeight="1">
      <c r="A1194" s="12">
        <v>44531</v>
      </c>
      <c r="B1194" s="13">
        <v>47.2</v>
      </c>
      <c r="C1194" s="14">
        <v>45.7</v>
      </c>
      <c r="D1194" s="15"/>
      <c r="E1194" s="13">
        <v>7.8</v>
      </c>
      <c r="F1194" s="16">
        <v>9.300000000000001</v>
      </c>
      <c r="G1194" s="47"/>
      <c r="H1194" s="38">
        <v>45.7</v>
      </c>
      <c r="I1194" s="39">
        <v>6.4</v>
      </c>
      <c r="J1194" s="41">
        <v>45.7</v>
      </c>
      <c r="K1194" s="14">
        <v>7.5</v>
      </c>
    </row>
    <row r="1195" ht="17" customHeight="1">
      <c r="A1195" t="s" s="22">
        <v>5</v>
      </c>
      <c r="B1195" s="23">
        <f>AVERAGE(B1183:B1194)</f>
        <v>40.7</v>
      </c>
      <c r="C1195" s="23">
        <f>AVERAGE(C1183:C1194)</f>
        <v>39.8583333333333</v>
      </c>
      <c r="D1195" s="24"/>
      <c r="E1195" s="23">
        <f>AVERAGE(E1183:E1194)</f>
        <v>1.55833333333333</v>
      </c>
      <c r="F1195" s="25">
        <f>AVERAGE(F1183:F1194)</f>
        <v>1.56666666666667</v>
      </c>
      <c r="G1195" s="17"/>
      <c r="H1195" s="42">
        <f>AVERAGE(H1183:H1194)</f>
        <v>40</v>
      </c>
      <c r="I1195" s="43">
        <f>AVERAGE(I1183:I1194)</f>
        <v>-0.275</v>
      </c>
      <c r="J1195" s="44">
        <f>AVERAGE(J1183:J1194)</f>
        <v>40</v>
      </c>
      <c r="K1195" s="45">
        <f>AVERAGE(K1183:K1194)</f>
        <v>0.1</v>
      </c>
    </row>
    <row r="1196" ht="17" customHeight="1">
      <c r="A1196" s="54"/>
      <c r="B1196" s="55"/>
      <c r="C1196" s="55"/>
      <c r="D1196" s="56"/>
      <c r="E1196" s="55"/>
      <c r="F1196" s="57"/>
      <c r="G1196" s="58"/>
      <c r="H1196" s="59"/>
      <c r="I1196" s="59"/>
      <c r="J1196" s="59"/>
      <c r="K1196" s="59"/>
    </row>
    <row r="1197" ht="47" customHeight="1">
      <c r="A1197" t="s" s="60">
        <v>286</v>
      </c>
      <c r="B1197" t="s" s="61">
        <v>1</v>
      </c>
      <c r="C1197" t="s" s="62">
        <v>287</v>
      </c>
      <c r="D1197" s="63"/>
      <c r="E1197" t="s" s="64">
        <v>3</v>
      </c>
      <c r="F1197" t="s" s="65">
        <v>288</v>
      </c>
      <c r="G1197" s="66"/>
      <c r="H1197" t="s" s="67">
        <v>289</v>
      </c>
      <c r="I1197" s="68"/>
      <c r="J1197" s="69"/>
      <c r="K1197" s="70"/>
    </row>
    <row r="1198" ht="20" customHeight="1">
      <c r="A1198" s="71">
        <v>44197</v>
      </c>
      <c r="B1198" s="72">
        <f>SUM(SUM(B2,B17,B32,B47,B62,B77,B92,B107,B122,B137,B152,B167,B182,B197,B212,B227,B242,B257,B272,B287,B302,B318,B333,B348,B363,B378,B393,B408,B423,B438),SUM(B453,B468,B485,B500,B515,B530,B545,B560,B575,B590,B605,B620,B635,B650,B665,B680,B695,B710,B725,B740,B755,B772,B787,B802,B817,B832,B847,B862,B877,B892),B909,B924,B939,B954,B969,B984,B999,B1014,B1029,B1044,B1059,B1076,B1091,B1106,B1121,B1136,B1153,B1168,B1183)/79</f>
        <v>43.9244725738397</v>
      </c>
      <c r="C1198" s="73">
        <f>SUM(SUM(C2,C17,C32,C47,C62,C77,C92,C107,C122,C137,C152,C167,C182,C197,C212,C227,C242,C257,C272,C287,C302,C318,C333,C348,C363,C378,C393,C408,C423,C438),SUM(C453,C468,C485,C500,C515,C530,C545,C560,C575,C590,C605,C620,C635,C650,C665,C680,C695,C710,C725,C740,C755,C772,C787,C802,C817,C832,C847,C862,C877,C892),C909,C924,C939,C954,C969,C984,C999,C1014,C1029,C1044,C1059,C1076,C1091,C1106,C1121,C1136,C1153,C1168,C1183)/79</f>
        <v>43.3784810126582</v>
      </c>
      <c r="D1198" s="74"/>
      <c r="E1198" s="75">
        <f>SUM(SUM(E2,E17,E32,E47,E62,E77,E92,E107,E122,E137,E152,E167,E182,E197,E212,E227,E242,E257,E272,E287,E302,E318,E333,E348,E363,E378,E393,E408,E423,E438),SUM(E453,E468,E485,E500,E515,E530,E545,E560,E575,E590,E605,E620,E635,E650,E665,E680,E695,E710,E725,E740,E755,E772,E787,E802,E817,E832,E847,E862,E877,E892),E909,E924,E939,E954,E969,E984,E999,E1014,E1029,E1044,E1059,E1076,E1091,E1106,E1121,E1136,E1153,E1168,E1183)/79</f>
        <v>8.141631504922641</v>
      </c>
      <c r="F1198" s="76">
        <f>SUM(SUM(F2,F17,F32,F47,F62,F77,F92,F107,F122,F137,F152,F167,F182,F197,F212,F227,F242,F257,F272,F287,F302,F318,F333,F348,F363,F378,F393,F408,F423,F438),SUM(F453,F468,F485,F500,F515,F530,F545,F560,F575,F590,F605,F620,F635,F650,F665,F680,F695,F710,F725,F740,F755,F772,F787,F802,F817,F832,F847,F862,F877,F892),F909,F924,F939,F954,F969,F984,F999,F1014,F1029,F1044,F1059,F1076,F1091,F1106,F1121,F1136,F1153,F1168,F1183)/79</f>
        <v>9.00481012658228</v>
      </c>
      <c r="G1198" s="77"/>
      <c r="H1198" s="78"/>
      <c r="I1198" s="79"/>
      <c r="J1198" s="80"/>
      <c r="K1198" s="81"/>
    </row>
    <row r="1199" ht="20" customHeight="1">
      <c r="A1199" s="71">
        <v>44228</v>
      </c>
      <c r="B1199" s="72">
        <f>SUM(SUM(B3,B18,B33,B48,B63,B78,B93,B108,B123,B138,B153,B168,B183,B198,B213,B228,B243,B258,B273,B288,B303,B319,B334,B349,B364,B379,B394,B409,B424,B439),SUM(B454,B469,B486,B501,B516,B531,B546,B561,B576,B591,B606,B621,B636,B651,B666,B681,B696,B711,B726,B741,B756,B773,B788,B803,B818,B833,B848,B863,B878,B893),B910,B925,B940,B955,B970,B985,B1000,B1015,B1030,B1045,B1060,B1077,B1092,B1107,B1122,B1137,B1154,B1169,B1184)/79</f>
        <v>42.3382559774965</v>
      </c>
      <c r="C1199" s="73">
        <f>SUM(SUM(C3,C18,C33,C48,C63,C78,C93,C108,C123,C138,C153,C168,C183,C198,C213,C228,C243,C258,C273,C288,C303,C319,C334,C349,C364,C379,C394,C409,C424,C439),SUM(C454,C469,C486,C501,C516,C531,C546,C561,C576,C591,C606,C621,C636,C651,C666,C681,C696,C711,C726,C741,C756,C773,C788,C803,C818,C833,C848,C863,C878,C893),C910,C925,C940,C955,C970,C985,C1000,C1015,C1030,C1045,C1060,C1077,C1092,C1107,C1122,C1137,C1154,C1169,C1184)/79</f>
        <v>42.8924050632911</v>
      </c>
      <c r="D1199" s="74"/>
      <c r="E1199" s="75">
        <f>SUM(SUM(E3,E18,E33,E48,E63,E78,E93,E108,E123,E138,E153,E168,E183,E198,E213,E228,E243,E258,E273,E288,E303,E319,E334,E349,E364,E379,E394,E409,E424,E439),SUM(E454,E469,E486,E501,E516,E531,E546,E561,E576,E591,E606,E621,E636,E651,E666,E681,E696,E711,E726,E741,E756,E773,E788,E803,E818,E833,E848,E863,E878,E893),E910,E925,E940,E955,E970,E985,E1000,E1015,E1030,E1045,E1060,E1077,E1092,E1107,E1122,E1137,E1154,E1169,E1184)/79</f>
        <v>7.72362869198312</v>
      </c>
      <c r="F1199" s="76">
        <f>SUM(SUM(F3,F18,F33,F48,F63,F78,F93,F108,F123,F138,F153,F168,F183,F198,F213,F228,F243,F258,F273,F288,F303,F319,F334,F349,F364,F379,F394,F409,F424,F439),SUM(F454,F469,F486,F501,F516,F531,F546,F561,F576,F591,F606,F621,F636,F651,F666,F681,F696,F711,F726,F741,F756,F773,F788,F803,F818,F833,F848,F863,F878,F893),F910,F925,F940,F955,F970,F985,F1000,F1015,F1030,F1045,F1060,F1077,F1092,F1107,F1122,F1137,F1154,F1169,F1184)/79</f>
        <v>8.73367088607595</v>
      </c>
      <c r="G1199" s="77"/>
      <c r="H1199" s="78"/>
      <c r="I1199" s="79"/>
      <c r="J1199" s="80"/>
      <c r="K1199" s="81"/>
    </row>
    <row r="1200" ht="20" customHeight="1">
      <c r="A1200" s="71">
        <v>44256</v>
      </c>
      <c r="B1200" s="72">
        <f>SUM(SUM(B4,B19,B34,B49,B64,B79,B94,B109,B124,B139,B154,B169,B184,B199,B214,B229,B244,B259,B274,B289,B304,B320,B335,B350,B365,B380,B395,B410,B425,B440),SUM(B455,B470,B487,B502,B517,B532,B547,B562,B577,B592,B607,B622,B637,B652,B667,B682,B697,B712,B727,B742,B757,B774,B789,B804,B819,B834,B849,B864,B879,B894),B911,B926,B941,B956,B971,B986,B1001,B1016,B1031,B1046,B1061,B1078,B1093,B1108,B1123,B1138,B1155,B1170,B1185)/79</f>
        <v>40.2787623066104</v>
      </c>
      <c r="C1200" s="73">
        <f>SUM(SUM(C4,C19,C34,C49,C64,C79,C94,C109,C124,C139,C154,C169,C184,C199,C214,C229,C244,C259,C274,C289,C304,C320,C335,C350,C365,C380,C395,C410,C425,C440),SUM(C455,C470,C487,C502,C517,C532,C547,C562,C577,C592,C607,C622,C637,C652,C667,C682,C697,C712,C727,C742,C757,C774,C789,C804,C819,C834,C849,C864,C879,C894),C911,C926,C941,C956,C971,C986,C1001,C1016,C1031,C1046,C1061,C1078,C1093,C1108,C1123,C1138,C1155,C1170,C1185)/79</f>
        <v>39.4721518987342</v>
      </c>
      <c r="D1200" s="74"/>
      <c r="E1200" s="75">
        <f>SUM(SUM(E4,E19,E34,E49,E64,E79,E94,E109,E124,E139,E154,E169,E184,E199,E214,E229,E244,E259,E274,E289,E304,E320,E335,E350,E365,E380,E395,E410,E425,E440),SUM(E455,E470,E487,E502,E517,E532,E547,E562,E577,E592,E607,E622,E637,E652,E667,E682,E697,E712,E727,E742,E757,E774,E789,E804,E819,E834,E849,E864,E879,E894),E911,E926,E941,E956,E971,E986,E1001,E1016,E1031,E1046,E1061,E1078,E1093,E1108,E1123,E1138,E1155,E1170,E1185)/79</f>
        <v>5.6943741209564</v>
      </c>
      <c r="F1200" s="76">
        <f>SUM(SUM(F4,F19,F34,F49,F64,F79,F94,F109,F124,F139,F154,F169,F184,F199,F214,F229,F244,F259,F274,F289,F304,F320,F335,F350,F365,F380,F395,F410,F425,F440),SUM(F455,F470,F487,F502,F517,F532,F547,F562,F577,F592,F607,F622,F637,F652,F667,F682,F697,F712,F727,F742,F757,F774,F789,F804,F819,F834,F849,F864,F879,F894),F911,F926,F941,F956,F971,F986,F1001,F1016,F1031,F1046,F1061,F1078,F1093,F1108,F1123,F1138,F1155,F1170,F1185)/79</f>
        <v>6.54594936708861</v>
      </c>
      <c r="G1200" s="77"/>
      <c r="H1200" s="78"/>
      <c r="I1200" s="79"/>
      <c r="J1200" s="80"/>
      <c r="K1200" s="81"/>
    </row>
    <row r="1201" ht="20" customHeight="1">
      <c r="A1201" s="71">
        <v>44287</v>
      </c>
      <c r="B1201" s="72">
        <f>SUM(SUM(B5,B20,B35,B50,B65,B80,B95,B110,B125,B140,B155,B170,B185,B200,B215,B230,B245,B260,B275,B290,B305,B321,B336,B351,B366,B381,B396,B411,B426,B441),SUM(B456,B471,B488,B503,B518,B533,B548,B563,B578,B593,B608,B623,B638,B653,B668,B683,B698,B713,B728,B743,B758,B775,B790,B805,B820,B835,B850,B865,B880,B895),B912,B927,B942,B957,B972,B987,B1002,B1017,B1032,B1047,B1062,B1079,B1094,B1109,B1124,B1139,B1156,B1171,B1186)/79</f>
        <v>35.5085794655415</v>
      </c>
      <c r="C1201" s="73">
        <f>SUM(SUM(C5,C20,C35,C50,C65,C80,C95,C110,C125,C140,C155,C170,C185,C200,C215,C230,C245,C260,C275,C290,C305,C321,C336,C351,C366,C381,C396,C411,C426,C441),SUM(C456,C471,C488,C503,C518,C533,C548,C563,C578,C593,C608,C623,C638,C653,C668,C683,C698,C713,C728,C743,C758,C775,C790,C805,C820,C835,C850,C865,C880,C895),C912,C927,C942,C957,C972,C987,C1002,C1017,C1032,C1047,C1062,C1079,C1094,C1109,C1124,C1139,C1156,C1171,C1186)/79</f>
        <v>35.3924050632911</v>
      </c>
      <c r="D1201" s="74"/>
      <c r="E1201" s="75">
        <f>SUM(SUM(E5,E20,E35,E50,E65,E80,E95,E110,E125,E140,E155,E170,E185,E200,E215,E230,E245,E260,E275,E290,E305,E321,E336,E351,E366,E381,E396,E411,E426,E441),SUM(E456,E471,E488,E503,E518,E533,E548,E563,E578,E593,E608,E623,E638,E653,E668,E683,E698,E713,E728,E743,E758,E775,E790,E805,E820,E835,E850,E865,E880,E895),E912,E927,E942,E957,E972,E987,E1002,E1017,E1032,E1047,E1062,E1079,E1094,E1109,E1124,E1139,E1156,E1171,E1186)/79</f>
        <v>2.60787623066104</v>
      </c>
      <c r="F1201" s="76">
        <f>SUM(SUM(F5,F20,F35,F50,F65,F80,F95,F110,F125,F140,F155,F170,F185,F200,F215,F230,F245,F260,F275,F290,F305,F321,F336,F351,F366,F381,F396,F411,F426,F441),SUM(F456,F471,F488,F503,F518,F533,F548,F563,F578,F593,F608,F623,F638,F653,F668,F683,F698,F713,F728,F743,F758,F775,F790,F805,F820,F835,F850,F865,F880,F895),F912,F927,F942,F957,F972,F987,F1002,F1017,F1032,F1047,F1062,F1079,F1094,F1109,F1124,F1139,F1156,F1171,F1186)/79</f>
        <v>2.82974683544304</v>
      </c>
      <c r="G1201" s="77"/>
      <c r="H1201" s="78"/>
      <c r="I1201" s="79"/>
      <c r="J1201" s="80"/>
      <c r="K1201" s="81"/>
    </row>
    <row r="1202" ht="20" customHeight="1">
      <c r="A1202" s="71">
        <v>44317</v>
      </c>
      <c r="B1202" s="72">
        <f>SUM(SUM(B6,B21,B36,B51,B66,B81,B96,B111,B126,B141,B156,B171,B186,B201,B216,B231,B246,B261,B276,B291,B306,B322,B337,B352,B367,B382,B397,B412,B427,B442),SUM(B457,B472,B489,B504,B519,B534,B549,B564,B579,B594,B609,B624,B639,B654,B669,B684,B699,B714,B729,B744,B759,B776,B791,B806,B821,B836,B851,B866,B881,B896),B913,B928,B943,B958,B973,B988,B1003,B1018,B1033,B1048,B1063,B1080,B1095,B1110,B1125,B1140,B1157,B1172,B1187)/79</f>
        <v>30.9676511954993</v>
      </c>
      <c r="C1202" s="73">
        <f>SUM(SUM(C6,C21,C36,C51,C66,C81,C96,C111,C126,C141,C156,C171,C186,C201,C216,C231,C246,C261,C276,C291,C306,C322,C337,C352,C367,C382,C397,C412,C427,C442),SUM(C457,C472,C489,C504,C519,C534,C549,C564,C579,C594,C609,C624,C639,C654,C669,C684,C699,C714,C729,C744,C759,C776,C791,C806,C821,C836,C851,C866,C881,C896),C913,C928,C943,C958,C973,C988,C1003,C1018,C1033,C1048,C1063,C1080,C1095,C1110,C1125,C1140,C1157,C1172,C1187)/79</f>
        <v>30.3962025316456</v>
      </c>
      <c r="D1202" s="74"/>
      <c r="E1202" s="75">
        <f>SUM(SUM(E6,E21,E36,E51,E66,E81,E96,E111,E126,E141,E156,E171,E186,E201,E216,E231,E246,E261,E276,E291,E306,E322,E337,E352,E367,E382,E397,E412,E427,E442),SUM(E457,E472,E489,E504,E519,E534,E549,E564,E579,E594,E609,E624,E639,E654,E669,E684,E699,E714,E729,E744,E759,E776,E791,E806,E821,E836,E851,E866,E881,E896),E913,E928,E943,E958,E973,E988,E1003,E1018,E1033,E1048,E1063,E1080,E1095,E1110,E1125,E1140,E1157,E1172,E1187)/79</f>
        <v>0.102672292545711</v>
      </c>
      <c r="F1202" s="76">
        <f>SUM(SUM(F6,F21,F36,F51,F66,F81,F96,F111,F126,F141,F156,F171,F186,F201,F216,F231,F246,F261,F276,F291,F306,F322,F337,F352,F367,F382,F397,F412,F427,F442),SUM(F457,F472,F489,F504,F519,F534,F549,F564,F579,F594,F609,F624,F639,F654,F669,F684,F699,F714,F729,F744,F759,F776,F791,F806,F821,F836,F851,F866,F881,F896),F913,F928,F943,F958,F973,F988,F1003,F1018,F1033,F1048,F1063,F1080,F1095,F1110,F1125,F1140,F1157,F1172,F1187)/79</f>
        <v>-0.156962025316456</v>
      </c>
      <c r="G1202" s="77"/>
      <c r="H1202" s="78"/>
      <c r="I1202" s="79"/>
      <c r="J1202" s="80"/>
      <c r="K1202" s="81"/>
    </row>
    <row r="1203" ht="20" customHeight="1">
      <c r="A1203" s="71">
        <v>44348</v>
      </c>
      <c r="B1203" s="72">
        <f>SUM(SUM(B7,B22,B37,B52,B67,B82,B97,B112,B127,B142,B157,B172,B187,B202,B217,B232,B247,B262,B277,B292,B307,B323,B338,B353,B368,B383,B398,B413,B428,B443),SUM(B458,B473,B490,B505,B520,B535,B550,B565,B580,B595,B610,B625,B640,B655,B670,B685,B700,B715,B730,B745,B760,B777,B792,B807,B822,B837,B852,B867,B882,B897),B914,B929,B944,B959,B974,B989,B1004,B1019,B1034,B1049,B1064,B1081,B1096,B1111,B1126,B1141,B1158,B1173,B1188)/79</f>
        <v>26.864135021097</v>
      </c>
      <c r="C1203" s="73">
        <f>SUM(SUM(C7,C22,C37,C52,C67,C82,C97,C112,C127,C142,C157,C172,C187,C202,C217,C232,C247,C262,C277,C292,C307,C323,C338,C353,C368,C383,C398,C413,C428,C443),SUM(C458,C473,C490,C505,C520,C535,C550,C565,C580,C595,C610,C625,C640,C655,C670,C685,C700,C715,C730,C745,C760,C777,C792,C807,C822,C837,C852,C867,C882,C897),C914,C929,C944,C959,C974,C989,C1004,C1019,C1034,C1049,C1064,C1081,C1096,C1111,C1126,C1141,C1158,C1173,C1188)/79</f>
        <v>26.4025316455696</v>
      </c>
      <c r="D1203" s="74"/>
      <c r="E1203" s="75">
        <f>SUM(SUM(E7,E22,E37,E52,E67,E82,E97,E112,E127,E142,E157,E172,E187,E202,E217,E232,E247,E262,E277,E292,E307,E323,E338,E353,E368,E383,E398,E413,E428,E443),SUM(E458,E473,E490,E505,E520,E535,E550,E565,E580,E595,E610,E625,E640,E655,E670,E685,E700,E715,E730,E745,E760,E777,E792,E807,E822,E837,E852,E867,E882,E897),E914,E929,E944,E959,E974,E989,E1004,E1019,E1034,E1049,E1064,E1081,E1096,E1111,E1126,E1141,E1158,E1173,E1188)/79</f>
        <v>-1.88720112517581</v>
      </c>
      <c r="F1203" s="76">
        <f>SUM(SUM(F7,F22,F37,F52,F67,F82,F97,F112,F127,F142,F157,F172,F187,F202,F217,F232,F247,F262,F277,F292,F307,F323,F338,F353,F368,F383,F398,F413,F428,F443),SUM(F458,F473,F490,F505,F520,F535,F550,F565,F580,F595,F610,F625,F640,F655,F670,F685,F700,F715,F730,F745,F760,F777,F792,F807,F822,F837,F852,F867,F882,F897),F914,F929,F944,F959,F974,F989,F1004,F1019,F1034,F1049,F1064,F1081,F1096,F1111,F1126,F1141,F1158,F1173,F1188)/79</f>
        <v>-1.92278481012658</v>
      </c>
      <c r="G1203" s="77"/>
      <c r="H1203" s="78"/>
      <c r="I1203" s="79"/>
      <c r="J1203" s="80"/>
      <c r="K1203" s="81"/>
    </row>
    <row r="1204" ht="20" customHeight="1">
      <c r="A1204" s="71">
        <v>44378</v>
      </c>
      <c r="B1204" s="72">
        <f>SUM(SUM(B8,B23,B38,B53,B68,B83,B98,B113,B128,B143,B158,B173,B188,B203,B218,B233,B248,B263,B278,B293,B308,B324,B339,B354,B369,B384,B399,B414,B429,B444),SUM(B459,B474,B491,B506,B521,B536,B551,B566,B581,B596,B611,B626,B641,B656,B671,B686,B701,B716,B731,B746,B761,B778,B793,B808,B823,B838,B853,B868,B883,B898),B915,B930,B945,B960,B975,B990,B1005,B1020,B1035,B1050,B1065,B1082,B1097,B1112,B1127,B1142,B1159,B1174,B1189)/79</f>
        <v>25.6333333333333</v>
      </c>
      <c r="C1204" s="73">
        <f>SUM(SUM(C8,C23,C38,C53,C68,C83,C98,C113,C128,C143,C158,C173,C188,C203,C218,C233,C248,C263,C278,C293,C308,C324,C339,C354,C369,C384,C399,C414,C429,C444),SUM(C459,C474,C491,C506,C521,C536,C551,C566,C581,C596,C611,C626,C641,C656,C671,C686,C701,C716,C731,C746,C761,C778,C793,C808,C823,C838,C853,C868,C883,C898),C915,C930,C945,C960,C975,C990,C1005,C1020,C1035,C1050,C1065,C1082,C1097,C1112,C1127,C1142,C1159,C1174,C1189)/79</f>
        <v>25.879746835443</v>
      </c>
      <c r="D1204" s="74"/>
      <c r="E1204" s="75">
        <f>SUM(SUM(E8,E23,E38,E53,E68,E83,E98,E113,E128,E143,E158,E173,E188,E203,E218,E233,E248,E263,E278,E293,E308,E324,E339,E354,E369,E384,E399,E414,E429,E444),SUM(E459,E474,E491,E506,E521,E536,E551,E566,E581,E596,E611,E626,E641,E656,E671,E686,E701,E716,E731,E746,E761,E778,E793,E808,E823,E838,E853,E868,E883,E898),E915,E930,E945,E960,E975,E990,E1005,E1020,E1035,E1050,E1065,E1082,E1097,E1112,E1127,E1142,E1159,E1174,E1189)/79</f>
        <v>-2.55693389592124</v>
      </c>
      <c r="F1204" s="76">
        <f>SUM(SUM(F8,F23,F38,F53,F68,F83,F98,F113,F128,F143,F158,F173,F188,F203,F218,F233,F248,F263,F278,F293,F308,F324,F339,F354,F369,F384,F399,F414,F429,F444),SUM(F459,F474,F491,F506,F521,F536,F551,F566,F581,F596,F611,F626,F641,F656,F671,F686,F701,F716,F731,F746,F761,F778,F793,F808,F823,F838,F853,F868,F883,F898),F915,F930,F945,F960,F975,F990,F1005,F1020,F1035,F1050,F1065,F1082,F1097,F1112,F1127,F1142,F1159,F1174,F1189)/79</f>
        <v>-2.46582278481013</v>
      </c>
      <c r="G1204" s="77"/>
      <c r="H1204" s="78"/>
      <c r="I1204" s="79"/>
      <c r="J1204" s="80"/>
      <c r="K1204" s="81"/>
    </row>
    <row r="1205" ht="20" customHeight="1">
      <c r="A1205" s="71">
        <v>44409</v>
      </c>
      <c r="B1205" s="72">
        <f>SUM(SUM(B9,B24,B39,B54,B69,B84,B99,B114,B129,B144,B159,B174,B189,B204,B219,B234,B249,B264,B279,B294,B309,B325,B340,B355,B370,B385,B400,B415,B430,B445),SUM(B460,B475,B492,B507,B522,B537,B552,B567,B582,B597,B612,B627,B642,B657,B672,B687,B702,B717,B732,B747,B762,B779,B794,B809,B824,B839,B854,B869,B884,B899),B916,B931,B946,B961,B976,B991,B1006,B1021,B1036,B1051,B1066,B1083,B1098,B1113,B1128,B1143,B1160,B1175,B1190)/79</f>
        <v>29.4803094233474</v>
      </c>
      <c r="C1205" s="73">
        <f>SUM(SUM(C9,C24,C39,C54,C69,C84,C99,C114,C129,C144,C159,C174,C189,C204,C219,C234,C249,C264,C279,C294,C309,C325,C340,C355,C370,C385,C400,C415,C430,C445),SUM(C460,C475,C492,C507,C522,C537,C552,C567,C582,C597,C612,C627,C642,C657,C672,C687,C702,C717,C732,C747,C762,C779,C794,C809,C824,C839,C854,C869,C884,C899),C916,C931,C946,C961,C976,C991,C1006,C1021,C1036,C1051,C1066,C1083,C1098,C1113,C1128,C1143,C1160,C1175,C1190)/79</f>
        <v>29.8569620253165</v>
      </c>
      <c r="D1205" s="74"/>
      <c r="E1205" s="75">
        <f>SUM(SUM(E9,E24,E39,E54,E69,E84,E99,E114,E129,E144,E159,E174,E189,E204,E219,E234,E249,E264,E279,E294,E309,E325,E340,E355,E370,E385,E400,E415,E430,E445),SUM(E460,E475,E492,E507,E522,E537,E552,E567,E582,E597,E612,E627,E642,E657,E672,E687,E702,E717,E732,E747,E762,E779,E794,E809,E824,E839,E854,E869,E884,E899),E916,E931,E946,E961,E976,E991,E1006,E1021,E1036,E1051,E1066,E1083,E1098,E1113,E1128,E1143,E1160,E1175,E1190)/79</f>
        <v>-1.34571026722925</v>
      </c>
      <c r="F1205" s="76">
        <f>SUM(SUM(F9,F24,F39,F54,F69,F84,F99,F114,F129,F144,F159,F174,F189,F204,F219,F234,F249,F264,F279,F294,F309,F325,F340,F355,F370,F385,F400,F415,F430,F445),SUM(F460,F475,F492,F507,F522,F537,F552,F567,F582,F597,F612,F627,F642,F657,F672,F687,F702,F717,F732,F747,F762,F779,F794,F809,F824,F839,F854,F869,F884,F899),F916,F931,F946,F961,F976,F991,F1006,F1021,F1036,F1051,F1066,F1083,F1098,F1113,F1128,F1143,F1160,F1175,F1190)/79</f>
        <v>-1.51772151898734</v>
      </c>
      <c r="G1205" s="77"/>
      <c r="H1205" s="78"/>
      <c r="I1205" s="79"/>
      <c r="J1205" s="80"/>
      <c r="K1205" s="81"/>
    </row>
    <row r="1206" ht="20" customHeight="1">
      <c r="A1206" s="71">
        <v>44440</v>
      </c>
      <c r="B1206" s="72">
        <f>SUM(SUM(B10,B25,B40,B55,B70,B85,B100,B115,B130,B145,B160,B175,B190,B205,B220,B235,B250,B265,B280,B295,B310,B326,B341,B356,B371,B386,B401,B416,B431,B446),SUM(B461,B476,B493,B508,B523,B538,B553,B568,B583,B598,B613,B628,B643,B658,B673,B688,B703,B718,B733,B748,B763,B780,B795,B810,B825,B840,B855,B870,B885,B900),B917,B932,B947,B962,B977,B992,B1007,B1022,B1037,B1052,B1067,B1084,B1099,B1114,B1129,B1144,B1161,B1176,B1191)/79</f>
        <v>33.7082981715893</v>
      </c>
      <c r="C1206" s="73">
        <f>SUM(SUM(C10,C25,C40,C55,C70,C85,C100,C115,C130,C145,C160,C175,C190,C205,C220,C235,C250,C265,C280,C295,C310,C326,C341,C356,C371,C386,C401,C416,C431,C446),SUM(C461,C476,C493,C508,C523,C538,C553,C568,C583,C598,C613,C628,C643,C658,C673,C688,C703,C718,C733,C748,C763,C780,C795,C810,C825,C840,C855,C870,C885,C900),C917,C932,C947,C962,C977,C992,C1007,C1022,C1037,C1052,C1067,C1084,C1099,C1114,C1129,C1144,C1161,C1176,C1191)/79</f>
        <v>34.226582278481</v>
      </c>
      <c r="D1206" s="74"/>
      <c r="E1206" s="75">
        <f>SUM(SUM(E10,E25,E40,E55,E70,E85,E100,E115,E130,E145,E160,E175,E190,E205,E220,E235,E250,E265,E280,E295,E310,E326,E341,E356,E371,E386,E401,E416,E431,E446),SUM(E461,E476,E493,E508,E523,E538,E553,E568,E583,E598,E613,E628,E643,E658,E673,E688,E703,E718,E733,E748,E763,E780,E795,E810,E825,E840,E855,E870,E885,E900),E917,E932,E947,E962,E977,E992,E1007,E1022,E1037,E1052,E1067,E1084,E1099,E1114,E1129,E1144,E1161,E1176,E1191)/79</f>
        <v>0.319690576652602</v>
      </c>
      <c r="F1206" s="76">
        <f>SUM(SUM(F10,F25,F40,F55,F70,F85,F100,F115,F130,F145,F160,F175,F190,F205,F220,F235,F250,F265,F280,F295,F310,F326,F341,F356,F371,F386,F401,F416,F431,F446),SUM(F461,F476,F493,F508,F523,F538,F553,F568,F583,F598,F613,F628,F643,F658,F673,F688,F703,F718,F733,F748,F763,F780,F795,F810,F825,F840,F855,F870,F885,F900),F917,F932,F947,F962,F977,F992,F1007,F1022,F1037,F1052,F1067,F1084,F1099,F1114,F1129,F1144,F1161,F1176,F1191)/79</f>
        <v>0.320253164556962</v>
      </c>
      <c r="G1206" s="77"/>
      <c r="H1206" s="78"/>
      <c r="I1206" s="79"/>
      <c r="J1206" s="80"/>
      <c r="K1206" s="81"/>
    </row>
    <row r="1207" ht="20" customHeight="1">
      <c r="A1207" s="71">
        <v>44470</v>
      </c>
      <c r="B1207" s="72">
        <f>SUM(SUM(B11,B26,B41,B56,B71,B86,B101,B116,B131,B146,B161,B176,B191,B206,B221,B236,B251,B266,B281,B296,B311,B327,B342,B357,B372,B387,B402,B417,B432,B447),SUM(B462,B477,B494,B509,B524,B539,B554,B569,B584,B599,B614,B629,B644,B659,B674,B689,B704,B719,B734,B749,B764,B781,B796,B811,B826,B841,B856,B871,B886,B901),B918,B933,B948,B963,B978,B993,B1008,B1023,B1038,B1053,B1068,B1085,B1100,B1115,B1130,B1145,B1162,B1177,B1192)/79</f>
        <v>37.8817158931083</v>
      </c>
      <c r="C1207" s="73">
        <f>SUM(SUM(C11,C26,C41,C56,C71,C86,C101,C116,C131,C146,C161,C176,C191,C206,C221,C236,C251,C266,C281,C296,C311,C327,C342,C357,C372,C387,C402,C417,C432,C447),SUM(C462,C477,C494,C509,C524,C539,C554,C569,C584,C599,C614,C629,C644,C659,C674,C689,C704,C719,C734,C749,C764,C781,C796,C811,C826,C841,C856,C871,C886,C901),C918,C933,C948,C963,C978,C993,C1008,C1023,C1038,C1053,C1068,C1085,C1100,C1115,C1130,C1145,C1162,C1177,C1192)/79</f>
        <v>37.6126582278481</v>
      </c>
      <c r="D1207" s="74"/>
      <c r="E1207" s="75">
        <f>SUM(SUM(E11,E26,E41,E56,E71,E86,E101,E116,E131,E146,E161,E176,E191,E206,E221,E236,E251,E266,E281,E296,E311,E327,E342,E357,E372,E387,E402,E417,E432,E447),SUM(E462,E477,E494,E509,E524,E539,E554,E569,E584,E599,E614,E629,E644,E659,E674,E689,E704,E719,E734,E749,E764,E781,E796,E811,E826,E841,E856,E871,E886,E901),E918,E933,E948,E963,E978,E993,E1008,E1023,E1038,E1053,E1068,E1085,E1100,E1115,E1130,E1145,E1162,E1177,E1192)/79</f>
        <v>2.22278481012658</v>
      </c>
      <c r="F1207" s="76">
        <f>SUM(SUM(F11,F26,F41,F56,F71,F86,F101,F116,F131,F146,F161,F176,F191,F206,F221,F236,F251,F266,F281,F296,F311,F327,F342,F357,F372,F387,F402,F417,F432,F447),SUM(F462,F477,F494,F509,F524,F539,F554,F569,F584,F599,F614,F629,F644,F659,F674,F689,F704,F719,F734,F749,F764,F781,F796,F811,F826,F841,F856,F871,F886,F901),F918,F933,F948,F963,F978,F993,F1008,F1023,F1038,F1053,F1068,F1085,F1100,F1115,F1130,F1145,F1162,F1177,F1192)/79</f>
        <v>2.6253164556962</v>
      </c>
      <c r="G1207" s="77"/>
      <c r="H1207" s="78"/>
      <c r="I1207" s="79"/>
      <c r="J1207" s="80"/>
      <c r="K1207" s="81"/>
    </row>
    <row r="1208" ht="20" customHeight="1">
      <c r="A1208" s="71">
        <v>44501</v>
      </c>
      <c r="B1208" s="72">
        <f>SUM(SUM(B12,B27,B42,B57,B72,B87,B102,B117,B132,B147,B162,B177,B192,B207,B222,B237,B252,B267,B282,B297,B312,B328,B343,B358,B373,B388,B403,B418,B433,B448),SUM(B463,B478,B495,B510,B525,B540,B555,B570,B585,B600,B615,B630,B645,B660,B675,B690,B705,B720,B735,B750,B765,B782,B797,B812,B827,B842,B857,B872,B887,B902),B919,B934,B949,B964,B979,B994,B1009,B1024,B1039,B1054,B1069,B1086,B1101,B1116,B1131,B1146,B1163,B1178,B1193)/79</f>
        <v>40.7286919831224</v>
      </c>
      <c r="C1208" s="73">
        <f>SUM(SUM(C12,C27,C42,C57,C72,C87,C102,C117,C132,C147,C162,C177,C192,C207,C222,C237,C252,C267,C282,C297,C312,C328,C343,C358,C373,C388,C403,C418,C433,C448),SUM(C463,C478,C495,C510,C525,C540,C555,C570,C585,C600,C615,C630,C645,C660,C675,C690,C705,C720,C735,C750,C765,C782,C797,C812,C827,C842,C857,C872,C887,C902),C919,C934,C949,C964,C979,C994,C1009,C1024,C1039,C1054,C1069,C1086,C1101,C1116,C1131,C1146,C1163,C1178,C1193)/79</f>
        <v>41.3075949367089</v>
      </c>
      <c r="D1208" s="74"/>
      <c r="E1208" s="75">
        <f>SUM(SUM(E12,E27,E42,E57,E72,E87,E102,E117,E132,E147,E162,E177,E192,E207,E222,E237,E252,E267,E282,E297,E312,E328,E343,E358,E373,E388,E403,E418,E433,E448),SUM(E463,E478,E495,E510,E525,E540,E555,E570,E585,E600,E615,E630,E645,E660,E675,E690,E705,E720,E735,E750,E765,E782,E797,E812,E827,E842,E857,E872,E887,E902),E919,E934,E949,E964,E979,E994,E1009,E1024,E1039,E1054,E1069,E1086,E1101,E1116,E1131,E1146,E1163,E1178,E1193)/79</f>
        <v>4.67060478199719</v>
      </c>
      <c r="F1208" s="76">
        <f>SUM(SUM(F12,F27,F42,F57,F72,F87,F102,F117,F132,F147,F162,F177,F192,F207,F222,F237,F252,F267,F282,F297,F312,F328,F343,F358,F373,F388,F403,F418,F433,F448),SUM(F463,F478,F495,F510,F525,F540,F555,F570,F585,F600,F615,F630,F645,F660,F675,F690,F705,F720,F735,F750,F765,F782,F797,F812,F827,F842,F857,F872,F887,F902),F919,F934,F949,F964,F979,F994,F1009,F1024,F1039,F1054,F1069,F1086,F1101,F1116,F1131,F1146,F1163,F1178,F1193)/79</f>
        <v>4.88379746835443</v>
      </c>
      <c r="G1208" s="77"/>
      <c r="H1208" s="78"/>
      <c r="I1208" s="79"/>
      <c r="J1208" s="80"/>
      <c r="K1208" s="81"/>
    </row>
    <row r="1209" ht="20" customHeight="1">
      <c r="A1209" s="71">
        <v>44531</v>
      </c>
      <c r="B1209" s="72">
        <f>SUM(SUM(B13,B28,B43,B58,B73,B88,B103,B118,B133,B148,B163,B178,B193,B208,B223,B238,B253,B268,B283,B298,B313,B329,B344,B359,B374,B389,B404,B419,B434,B449),SUM(B464,B479,B496,B511,B526,B541,B556,B571,B586,B601,B616,B631,B646,B661,B676,B691,B706,B721,B736,B751,B766,B783,B798,B813,B828,B843,B858,B873,B888,B903),B920,B935,B950,B965,B980,B995,B1010,B1025,B1040,B1055,B1070,B1087,B1102,B1117,B1132,B1147,B1164,B1179,B1194)/79</f>
        <v>42.6215317734305</v>
      </c>
      <c r="C1209" s="73">
        <f>SUM(SUM(C13,C28,C43,C58,C73,C88,C103,C118,C133,C148,C163,C178,C193,C208,C223,C238,C253,C268,C283,C298,C313,C329,C344,C359,C374,C389,C404,C419,C434,C449),SUM(C464,C479,C496,C511,C526,C541,C556,C571,C586,C601,C616,C631,C646,C661,C676,C691,C706,C721,C736,C751,C766,C783,C798,C813,C828,C843,C858,C873,C888,C903),C920,C935,C950,C965,C980,C995,C1010,C1025,C1040,C1055,C1070,C1087,C1102,C1117,C1132,C1147,C1164,C1179,C1194)/79</f>
        <v>42.598504027618</v>
      </c>
      <c r="D1209" s="74"/>
      <c r="E1209" s="75">
        <f>SUM(SUM(E13,E28,E43,E58,E73,E88,E103,E118,E133,E148,E163,E178,E193,E208,E223,E238,E253,E268,E283,E298,E313,E329,E344,E359,E374,E389,E404,E419,E434,E449),SUM(E464,E479,E496,E511,E526,E541,E556,E571,E586,E601,E616,E631,E646,E661,E676,E691,E706,E721,E736,E751,E766,E783,E798,E813,E828,E843,E858,E873,E888,E903),E920,E935,E950,E965,E980,E995,E1010,E1025,E1040,E1055,E1070,E1087,E1102,E1117,E1132,E1147,E1164,E1179,E1194)/79</f>
        <v>6.65344585091421</v>
      </c>
      <c r="F1209" s="76">
        <f>SUM(SUM(F13,F28,F43,F58,F73,F88,F103,F118,F133,F148,F163,F178,F193,F208,F223,F238,F253,F268,F283,F298,F313,F329,F344,F359,F374,F389,F404,F419,F434,F449),SUM(F464,F479,F496,F511,F526,F541,F556,F571,F586,F601,F616,F631,F646,F661,F676,F691,F706,F721,F736,F751,F766,F783,F798,F813,F828,F843,F858,F873,F888,F903),F920,F935,F950,F965,F980,F995,F1010,F1025,F1040,F1055,F1070,F1087,F1102,F1117,F1132,F1147,F1164,F1179,F1194)/79</f>
        <v>7.06650172612198</v>
      </c>
      <c r="G1209" s="77"/>
      <c r="H1209" s="78"/>
      <c r="I1209" s="79"/>
      <c r="J1209" s="80"/>
      <c r="K1209" s="81"/>
    </row>
    <row r="1210" ht="23" customHeight="1">
      <c r="A1210" t="s" s="82">
        <v>290</v>
      </c>
      <c r="B1210" s="83">
        <f>AVERAGE(B1198:B1209)</f>
        <v>35.827978093168</v>
      </c>
      <c r="C1210" s="84">
        <f>AVERAGE(C1198:C1209)</f>
        <v>35.7846854622171</v>
      </c>
      <c r="D1210" s="85"/>
      <c r="E1210" s="86">
        <f>AVERAGE(E1198:E1209)</f>
        <v>2.69557196436943</v>
      </c>
      <c r="F1210" s="87">
        <f>AVERAGE(F1198:F1209)</f>
        <v>2.99556290755658</v>
      </c>
      <c r="G1210" s="77"/>
      <c r="H1210" s="88"/>
      <c r="I1210" s="89"/>
      <c r="J1210" s="80"/>
      <c r="K1210" s="81"/>
    </row>
    <row r="1211" ht="8" customHeight="1">
      <c r="A1211" s="90"/>
      <c r="B1211" s="91"/>
      <c r="C1211" s="92"/>
      <c r="D1211" s="93"/>
      <c r="E1211" s="92"/>
      <c r="F1211" s="92"/>
      <c r="G1211" s="94"/>
      <c r="H1211" s="95"/>
      <c r="I1211" s="80"/>
      <c r="J1211" s="80"/>
      <c r="K1211" s="81"/>
    </row>
    <row r="1212" ht="47" customHeight="1">
      <c r="A1212" t="s" s="96">
        <v>291</v>
      </c>
      <c r="B1212" t="s" s="97">
        <v>1</v>
      </c>
      <c r="C1212" t="s" s="98">
        <v>287</v>
      </c>
      <c r="D1212" s="99"/>
      <c r="E1212" t="s" s="100">
        <v>3</v>
      </c>
      <c r="F1212" t="s" s="101">
        <v>288</v>
      </c>
      <c r="G1212" s="102"/>
      <c r="H1212" s="103"/>
      <c r="I1212" s="104"/>
      <c r="J1212" s="80"/>
      <c r="K1212" s="81"/>
    </row>
    <row r="1213" ht="20" customHeight="1">
      <c r="A1213" s="71">
        <v>44197</v>
      </c>
      <c r="B1213" s="105">
        <f>MAX(B2,B17,B32,B47,B62,B77,B92,B107,B122,B137,B152,B167,B182,B197,B212,B227,B242,B257,B272,B287,B302,B318,B333,B348,B363,B378,B393,B408,B423,MAX(B438,B453,B468,B485,B500,B515,B530,B545,B560,B575,B590,B605,B620,B635,B650,B665,B680,B695,B710,B725,B740,B755,B772,B787,B802,B817,B832,B847,B862,MAX(B877,B892,B909,B924,B939,B954,B969,B984,B999,B1014,B1029,B1044,B1059,B1076,B1091,B1106,B1121,B1136,B1153,B1168,B1183)))</f>
        <v>53.1</v>
      </c>
      <c r="C1213" s="14">
        <f>MAX(C2,C17,C32,C47,C62,C77,C92,C107,C122,C137,C152,C167,C182,C197,C212,C227,C242,C257,C272,C287,C302,C318,C333,C348,C363,C378,C393,C408,C423,MAX(C438,C453,C468,C485,C500,C515,C530,C545,C560,C575,C590,C605,C620,C635,C650,C665,C680,C695,C710,C725,C740,C755,C772,C787,C802,C817,C832,C847,C862,MAX(C877,C892,C909,C924,C939,C954,C969,C984,C999,C1014,C1029,C1044,C1059,C1076,C1091,C1106,C1121,C1136,C1153,C1168,C1183)))</f>
        <v>49.5</v>
      </c>
      <c r="D1213" s="106"/>
      <c r="E1213" s="38">
        <f>MIN(E2,E17,E32,E47,E62,E77,E92,E107,E122,E137,E152,E167,E182,E197,E212,E227,E242,E257,E272,E287,E302,E318,E333,E348,E363,E378,E393,E408,E423,MIN(E438,E453,E468,E485,E500,E515,E530,E545,E560,E575,E590,E605,E620,E635,E650,E665,E680,E695,E710,E725,E740,E755,E772,E787,E802,E817,E832,E847,E862,MIN(E877,E892,E909,E924,E939,E954,E969,E984,E999,E1014,E1029,E1044,E1059,E1076,E1091,E1106,E1121,E1136,E1153,E1168,E1183)))</f>
        <v>-1.2</v>
      </c>
      <c r="F1213" s="16">
        <f>MIN(F2,F17,F32,F47,F62,F77,F92,F107,F122,F137,F152,F167,F182,F197,F212,F227,F242,F257,F272,F287,F302,F318,F333,F348,F363,F378,F393,F408,F423,MIN(F438,F453,F468,F485,F500,F515,F530,F545,F560,F575,F590,F605,F620,F635,F650,F665,F680,F695,F710,F725,F740,F755,F772,F787,F802,F817,F832,F847,F862,MIN(F877,F892,F909,F924,F939,F954,F969,F984,F999,F1014,F1029,F1044,F1059,F1076,F1091,F1106,F1121,F1136,F1153,F1168,F1183)))</f>
        <v>-0.2</v>
      </c>
      <c r="G1213" s="77"/>
      <c r="H1213" s="78"/>
      <c r="I1213" s="79"/>
      <c r="J1213" s="80"/>
      <c r="K1213" s="81"/>
    </row>
    <row r="1214" ht="20" customHeight="1">
      <c r="A1214" s="71">
        <v>44228</v>
      </c>
      <c r="B1214" s="105">
        <f>MAX(B3,B18,B33,B48,B63,B78,B93,B108,B123,B138,B153,B168,B183,B198,B213,B228,B243,B258,B273,B288,B303,B319,B334,B349,B364,B379,B394,B409,B424,MAX(B439,B454,B469,B486,B501,B516,B531,B546,B561,B576,B591,B606,B621,B636,B651,B666,B681,B696,B711,B726,B741,B756,B773,B788,B803,B818,B833,B848,B863,MAX(B878,B893,B910,B925,B940,B955,B970,B985,B1000,B1015,B1030,B1045,B1060,B1077,B1092,B1107,B1122,B1137,B1154,B1169,B1184)))</f>
        <v>47.8</v>
      </c>
      <c r="C1214" s="14">
        <f>MAX(C3,C18,C33,C48,C63,C78,C93,C108,C123,C138,C153,C168,C183,C198,C213,C228,C243,C258,C273,C288,C303,C319,C334,C349,C364,C379,C394,C409,C424,MAX(C439,C454,C469,C486,C501,C516,C531,C546,C561,C576,C591,C606,C621,C636,C651,C666,C681,C696,C711,C726,C741,C756,C773,C788,C803,C818,C833,C848,C863,MAX(C878,C893,C910,C925,C940,C955,C970,C985,C1000,C1015,C1030,C1045,C1060,C1077,C1092,C1107,C1122,C1137,C1154,C1169,C1184)))</f>
        <v>48.2</v>
      </c>
      <c r="D1214" s="106"/>
      <c r="E1214" s="38">
        <f>MIN(E3,E18,E33,E48,E63,E78,E93,E108,E123,E138,E153,E168,E183,E198,E213,E228,E243,E258,E273,E288,E303,E319,E334,E349,E364,E379,E394,E409,E424,MIN(E439,E454,E469,E486,E501,E516,E531,E546,E561,E576,E591,E606,E621,E636,E651,E666,E681,E696,E711,E726,E741,E756,E773,E788,E803,E818,E833,E848,E863,MIN(E878,E893,E910,E925,E940,E955,E970,E985,E1000,E1015,E1030,E1045,E1060,E1077,E1092,E1107,E1122,E1137,E1154,E1169,E1184)))</f>
        <v>0</v>
      </c>
      <c r="F1214" s="16">
        <f>MIN(F3,F18,F33,F48,F63,F78,F93,F108,F123,F138,F153,F168,F183,F198,F213,F228,F243,F258,F273,F288,F303,F319,F334,F349,F364,F379,F394,F409,F424,MIN(F439,F454,F469,F486,F501,F516,F531,F546,F561,F576,F591,F606,F621,F636,F651,F666,F681,F696,F711,F726,F741,F756,F773,F788,F803,F818,F833,F848,F863,MIN(F878,F893,F910,F925,F940,F955,F970,F985,F1000,F1015,F1030,F1045,F1060,F1077,F1092,F1107,F1122,F1137,F1154,F1169,F1184)))</f>
        <v>-1.4</v>
      </c>
      <c r="G1214" s="77"/>
      <c r="H1214" s="78"/>
      <c r="I1214" s="79"/>
      <c r="J1214" s="80"/>
      <c r="K1214" s="81"/>
    </row>
    <row r="1215" ht="20" customHeight="1">
      <c r="A1215" s="71">
        <v>44256</v>
      </c>
      <c r="B1215" s="105">
        <f>MAX(B4,B19,B34,B49,B64,B79,B94,B109,B124,B139,B154,B169,B184,B199,B214,B229,B244,B259,B274,B289,B304,B320,B335,B350,B365,B380,B395,B410,B425,MAX(B440,B455,B470,B487,B502,B517,B532,B547,B562,B577,B592,B607,B622,B637,B652,B667,B682,B697,B712,B727,B742,B757,B774,B789,B804,B819,B834,B849,B864,MAX(B879,B894,B911,B926,B941,B956,B971,B986,B1001,B1016,B1031,B1046,B1061,B1078,B1093,B1108,B1123,B1138,B1155,B1170,B1185)))</f>
        <v>45.5</v>
      </c>
      <c r="C1215" s="14">
        <f>MAX(C4,C19,C34,C49,C64,C79,C94,C109,C124,C139,C154,C169,C184,C199,C214,C229,C244,C259,C274,C289,C304,C320,C335,C350,C365,C380,C395,C410,C425,MAX(C440,C455,C470,C487,C502,C517,C532,C547,C562,C577,C592,C607,C622,C637,C652,C667,C682,C697,C712,C727,C742,C757,C774,C789,C804,C819,C834,C849,C864,MAX(C879,C894,C911,C926,C941,C956,C971,C986,C1001,C1016,C1031,C1046,C1061,C1078,C1093,C1108,C1123,C1138,C1155,C1170,C1185)))</f>
        <v>44.5</v>
      </c>
      <c r="D1215" s="106"/>
      <c r="E1215" s="38">
        <f>MIN(E4,E19,E34,E49,E64,E79,E94,E109,E124,E139,E154,E169,E184,E199,E214,E229,E244,E259,E274,E289,E304,E320,E335,E350,E365,E380,E395,E410,E425,MIN(E440,E455,E470,E487,E502,E517,E532,E547,E562,E577,E592,E607,E622,E637,E652,E667,E682,E697,E712,E727,E742,E757,E774,E789,E804,E819,E834,E849,E864,MIN(E879,E894,E911,E926,E941,E956,E971,E986,E1001,E1016,E1031,E1046,E1061,E1078,E1093,E1108,E1123,E1138,E1155,E1170,E1185)))</f>
        <v>-2.1</v>
      </c>
      <c r="F1215" s="16">
        <f>MIN(F4,F19,F34,F49,F64,F79,F94,F109,F124,F139,F154,F169,F184,F199,F214,F229,F244,F259,F274,F289,F304,F320,F335,F350,F365,F380,F395,F410,F425,MIN(F440,F455,F470,F487,F502,F517,F532,F547,F562,F577,F592,F607,F622,F637,F652,F667,F682,F697,F712,F727,F742,F757,F774,F789,F804,F819,F834,F849,F864,MIN(F879,F894,F911,F926,F941,F956,F971,F986,F1001,F1016,F1031,F1046,F1061,F1078,F1093,F1108,F1123,F1138,F1155,F1170,F1185)))</f>
        <v>-2.2</v>
      </c>
      <c r="G1215" s="77"/>
      <c r="H1215" s="78"/>
      <c r="I1215" s="79"/>
      <c r="J1215" s="80"/>
      <c r="K1215" s="81"/>
    </row>
    <row r="1216" ht="20" customHeight="1">
      <c r="A1216" s="71">
        <v>44287</v>
      </c>
      <c r="B1216" s="105">
        <f>MAX(B5,B20,B35,B50,B65,B80,B95,B110,B125,B140,B155,B170,B185,B200,B215,B230,B245,B260,B275,B290,B305,B321,B336,B351,B366,B381,B396,B411,B426,MAX(B441,B456,B471,B488,B503,B518,B533,B548,B563,B578,B593,B608,B623,B638,B653,B668,B683,B698,B713,B728,B743,B758,B775,B790,B805,B820,B835,B850,B865,MAX(B880,B895,B912,B927,B942,B957,B972,B987,B1002,B1017,B1032,B1047,B1062,B1079,B1094,B1109,B1124,B1139,B1156,B1171,B1186)))</f>
        <v>42.2</v>
      </c>
      <c r="C1216" s="14">
        <f>MAX(C5,C20,C35,C50,C65,C80,C95,C110,C125,C140,C155,C170,C185,C200,C215,C230,C245,C260,C275,C290,C305,C321,C336,C351,C366,C381,C396,C411,C426,MAX(C441,C456,C471,C488,C503,C518,C533,C548,C563,C578,C593,C608,C623,C638,C653,C668,C683,C698,C713,C728,C743,C758,C775,C790,C805,C820,C835,C850,C865,MAX(C880,C895,C912,C927,C942,C957,C972,C987,C1002,C1017,C1032,C1047,C1062,C1079,C1094,C1109,C1124,C1139,C1156,C1171,C1186)))</f>
        <v>41.4</v>
      </c>
      <c r="D1216" s="106"/>
      <c r="E1216" s="38">
        <f>MIN(E5,E20,E35,E50,E65,E80,E95,E110,E125,E140,E155,E170,E185,E200,E215,E230,E245,E260,E275,E290,E305,E321,E336,E351,E366,E381,E396,E411,E426,MIN(E441,E456,E471,E488,E503,E518,E533,E548,E563,E578,E593,E608,E623,E638,E653,E668,E683,E698,E713,E728,E743,E758,E775,E790,E805,E820,E835,E850,E865,MIN(E880,E895,E912,E927,E942,E957,E972,E987,E1002,E1017,E1032,E1047,E1062,E1079,E1094,E1109,E1124,E1139,E1156,E1171,E1186)))</f>
        <v>-5.6</v>
      </c>
      <c r="F1216" s="16">
        <f>MIN(F5,F20,F35,F50,F65,F80,F95,F110,F125,F140,F155,F170,F185,F200,F215,F230,F245,F260,F275,F290,F305,F321,F336,F351,F366,F381,F396,F411,F426,MIN(F441,F456,F471,F488,F503,F518,F533,F548,F563,F578,F593,F608,F623,F638,F653,F668,F683,F698,F713,F728,F743,F758,F775,F790,F805,F820,F835,F850,F865,MIN(F880,F895,F912,F927,F942,F957,F972,F987,F1002,F1017,F1032,F1047,F1062,F1079,F1094,F1109,F1124,F1139,F1156,F1171,F1186)))</f>
        <v>-6.5</v>
      </c>
      <c r="G1216" s="77"/>
      <c r="H1216" s="78"/>
      <c r="I1216" s="79"/>
      <c r="J1216" s="80"/>
      <c r="K1216" s="81"/>
    </row>
    <row r="1217" ht="20" customHeight="1">
      <c r="A1217" s="71">
        <v>44317</v>
      </c>
      <c r="B1217" s="105">
        <f>MAX(B6,B21,B36,B51,B66,B81,B96,B111,B126,B141,B156,B171,B186,B201,B216,B231,B246,B261,B276,B291,B306,B322,B337,B352,B367,B382,B397,B412,B427,MAX(B442,B457,B472,B489,B504,B519,B534,B549,B564,B579,B594,B609,B624,B639,B654,B669,B684,B699,B714,B729,B744,B759,B776,B791,B806,B821,B836,B851,B866,MAX(B881,B896,B913,B928,B943,B958,B973,B988,B1003,B1018,B1033,B1048,B1063,B1080,B1095,B1110,B1125,B1140,B1157,B1172,B1187)))</f>
        <v>39.1</v>
      </c>
      <c r="C1217" s="14">
        <f>MAX(C6,C21,C36,C51,C66,C81,C96,C111,C126,C141,C156,C171,C186,C201,C216,C231,C246,C261,C276,C291,C306,C322,C337,C352,C367,C382,C397,C412,C427,MAX(C442,C457,C472,C489,C504,C519,C534,C549,C564,C579,C594,C609,C624,C639,C654,C669,C684,C699,C714,C729,C744,C759,C776,C791,C806,C821,C836,C851,C866,MAX(C881,C896,C913,C928,C943,C958,C973,C988,C1003,C1018,C1033,C1048,C1063,C1080,C1095,C1110,C1125,C1140,C1157,C1172,C1187)))</f>
        <v>39.4</v>
      </c>
      <c r="D1217" s="106"/>
      <c r="E1217" s="38">
        <f>MIN(E6,E21,E36,E51,E66,E81,E96,E111,E126,E141,E156,E171,E186,E201,E216,E231,E246,E261,E276,E291,E306,E322,E337,E352,E367,E382,E397,E412,E427,MIN(E442,E457,E472,E489,E504,E519,E534,E549,E564,E579,E594,E609,E624,E639,E654,E669,E684,E699,E714,E729,E744,E759,E776,E791,E806,E821,E836,E851,E866,MIN(E881,E896,E913,E928,E943,E958,E973,E988,E1003,E1018,E1033,E1048,E1063,E1080,E1095,E1110,E1125,E1140,E1157,E1172,E1187)))</f>
        <v>-10.6</v>
      </c>
      <c r="F1217" s="16">
        <f>MIN(F6,F21,F36,F51,F66,F81,F96,F111,F126,F141,F156,F171,F186,F201,F216,F231,F246,F261,F276,F291,F306,F322,F337,F352,F367,F382,F397,F412,F427,MIN(F442,F457,F472,F489,F504,F519,F534,F549,F564,F579,F594,F609,F624,F639,F654,F669,F684,F699,F714,F729,F744,F759,F776,F791,F806,F821,F836,F851,F866,MIN(F881,F896,F913,F928,F943,F958,F973,F988,F1003,F1018,F1033,F1048,F1063,F1080,F1095,F1110,F1125,F1140,F1157,F1172,F1187)))</f>
        <v>-8.6</v>
      </c>
      <c r="G1217" s="77"/>
      <c r="H1217" s="78"/>
      <c r="I1217" s="79"/>
      <c r="J1217" s="80"/>
      <c r="K1217" s="81"/>
    </row>
    <row r="1218" ht="20" customHeight="1">
      <c r="A1218" s="71">
        <v>44348</v>
      </c>
      <c r="B1218" s="105">
        <f>MAX(B7,B22,B37,B52,B67,B82,B97,B112,B127,B142,B157,B172,B187,B202,B217,B232,B247,B262,B277,B292,B307,B323,B338,B353,B368,B383,B398,B413,B428,MAX(B443,B458,B473,B490,B505,B520,B535,B550,B565,B580,B595,B610,B625,B640,B655,B670,B685,B700,B715,B730,B745,B760,B777,B792,B807,B822,B837,B852,B867,MAX(B882,B897,B914,B929,B944,B959,B974,B989,B1004,B1019,B1034,B1049,B1064,B1081,B1096,B1111,B1126,B1141,B1158,B1173,B1188)))</f>
        <v>37.3</v>
      </c>
      <c r="C1218" s="14">
        <f>MAX(C7,C22,C37,C52,C67,C82,C97,C112,C127,C142,C157,C172,C187,C202,C217,C232,C247,C262,C277,C292,C307,C323,C338,C353,C368,C383,C398,C413,C428,MAX(C443,C458,C473,C490,C505,C520,C535,C550,C565,C580,C595,C610,C625,C640,C655,C670,C685,C700,C715,C730,C745,C760,C777,C792,C807,C822,C837,C852,C867,MAX(C882,C897,C914,C929,C944,C959,C974,C989,C1004,C1019,C1034,C1049,C1064,C1081,C1096,C1111,C1126,C1141,C1158,C1173,C1188)))</f>
        <v>37.3</v>
      </c>
      <c r="D1218" s="106"/>
      <c r="E1218" s="38">
        <f>MIN(E7,E22,E37,E52,E67,E82,E97,E112,E127,E142,E157,E172,E187,E202,E217,E232,E247,E262,E277,E292,E307,E323,E338,E353,E368,E383,E398,E413,E428,MIN(E443,E458,E473,E490,E505,E520,E535,E550,E565,E580,E595,E610,E625,E640,E655,E670,E685,E700,E715,E730,E745,E760,E777,E792,E807,E822,E837,E852,E867,MIN(E882,E897,E914,E929,E944,E959,E974,E989,E1004,E1019,E1034,E1049,E1064,E1081,E1096,E1111,E1126,E1141,E1158,E1173,E1188)))</f>
        <v>-10.3</v>
      </c>
      <c r="F1218" s="16">
        <f>MIN(F7,F22,F37,F52,F67,F82,F97,F112,F127,F142,F157,F172,F187,F202,F217,F232,F247,F262,F277,F292,F307,F323,F338,F353,F368,F383,F398,F413,F428,MIN(F443,F458,F473,F490,F505,F520,F535,F550,F565,F580,F595,F610,F625,F640,F655,F670,F685,F700,F715,F730,F745,F760,F777,F792,F807,F822,F837,F852,F867,MIN(F882,F897,F914,F929,F944,F959,F974,F989,F1004,F1019,F1034,F1049,F1064,F1081,F1096,F1111,F1126,F1141,F1158,F1173,F1188)))</f>
        <v>-11.5</v>
      </c>
      <c r="G1218" s="77"/>
      <c r="H1218" s="78"/>
      <c r="I1218" s="79"/>
      <c r="J1218" s="80"/>
      <c r="K1218" s="81"/>
    </row>
    <row r="1219" ht="20" customHeight="1">
      <c r="A1219" s="71">
        <v>44378</v>
      </c>
      <c r="B1219" s="105">
        <f>MAX(B8,B23,B38,B53,B68,B83,B98,B113,B128,B143,B158,B173,B188,B203,B218,B233,B248,B263,B278,B293,B308,B324,B339,B354,B369,B384,B399,B414,B429,MAX(B444,B459,B474,B491,B506,B521,B536,B551,B566,B581,B596,B611,B626,B641,B656,B671,B686,B701,B716,B731,B746,B761,B778,B793,B808,B823,B838,B853,B868,MAX(B883,B898,B915,B930,B945,B960,B975,B990,B1005,B1020,B1035,B1050,B1065,B1082,B1097,B1112,B1127,B1142,B1159,B1174,B1189)))</f>
        <v>36.7</v>
      </c>
      <c r="C1219" s="14">
        <f>MAX(C8,C23,C38,C53,C68,C83,C98,C113,C128,C143,C158,C173,C188,C203,C218,C233,C248,C263,C278,C293,C308,C324,C339,C354,C369,C384,C399,C414,C429,MAX(C444,C459,C474,C491,C506,C521,C536,C551,C566,C581,C596,C611,C626,C641,C656,C671,C686,C701,C716,C731,C746,C761,C778,C793,C808,C823,C838,C853,C868,MAX(C883,C898,C915,C930,C945,C960,C975,C990,C1005,C1020,C1035,C1050,C1065,C1082,C1097,C1112,C1127,C1142,C1159,C1174,C1189)))</f>
        <v>37.3</v>
      </c>
      <c r="D1219" s="106"/>
      <c r="E1219" s="38">
        <f>MIN(E8,E23,E38,E53,E68,E83,E98,E113,E128,E143,E158,E173,E188,E203,E218,E233,E248,E263,E278,E293,E308,E324,E339,E354,E369,E384,E399,E414,E429,MIN(E444,E459,E474,E491,E506,E521,E536,E551,E566,E581,E596,E611,E626,E641,E656,E671,E686,E701,E716,E731,E746,E761,E778,E793,E808,E823,E838,E853,E868,MIN(E883,E898,E915,E930,E945,E960,E975,E990,E1005,E1020,E1035,E1050,E1065,E1082,E1097,E1112,E1127,E1142,E1159,E1174,E1189)))</f>
        <v>-14</v>
      </c>
      <c r="F1219" s="16">
        <f>MIN(F8,F23,F38,F53,F68,F83,F98,F113,F128,F143,F158,F173,F188,F203,F218,F233,F248,F263,F278,F293,F308,F324,F339,F354,F369,F384,F399,F414,F429,MIN(F444,F459,F474,F491,F506,F521,F536,F551,F566,F581,F596,F611,F626,F641,F656,F671,F686,F701,F716,F731,F746,F761,F778,F793,F808,F823,F838,F853,F868,MIN(F883,F898,F915,F930,F945,F960,F975,F990,F1005,F1020,F1035,F1050,F1065,F1082,F1097,F1112,F1127,F1142,F1159,F1174,F1189)))</f>
        <v>-11.4</v>
      </c>
      <c r="G1219" s="77"/>
      <c r="H1219" s="78"/>
      <c r="I1219" s="79"/>
      <c r="J1219" s="80"/>
      <c r="K1219" s="81"/>
    </row>
    <row r="1220" ht="20" customHeight="1">
      <c r="A1220" s="71">
        <v>44409</v>
      </c>
      <c r="B1220" s="105">
        <f>MAX(B9,B24,B39,B54,B69,B84,B99,B114,B129,B144,B159,B174,B189,B204,B219,B234,B249,B264,B279,B294,B309,B325,B340,B355,B370,B385,B400,B415,B430,MAX(B445,B460,B475,B492,B507,B522,B537,B552,B567,B582,B597,B612,B627,B642,B657,B672,B687,B702,B717,B732,B747,B762,B779,B794,B809,B824,B839,B854,B869,MAX(B884,B899,B916,B931,B946,B961,B976,B991,B1006,B1021,B1036,B1051,B1066,B1083,B1098,B1113,B1128,B1143,B1160,B1175,B1190)))</f>
        <v>39.2</v>
      </c>
      <c r="C1220" s="14">
        <f>MAX(C9,C24,C39,C54,C69,C84,C99,C114,C129,C144,C159,C174,C189,C204,C219,C234,C249,C264,C279,C294,C309,C325,C340,C355,C370,C385,C400,C415,C430,MAX(C445,C460,C475,C492,C507,C522,C537,C552,C567,C582,C597,C612,C627,C642,C657,C672,C687,C702,C717,C732,C747,C762,C779,C794,C809,C824,C839,C854,C869,MAX(C884,C899,C916,C931,C946,C961,C976,C991,C1006,C1021,C1036,C1051,C1066,C1083,C1098,C1113,C1128,C1143,C1160,C1175,C1190)))</f>
        <v>39.7</v>
      </c>
      <c r="D1220" s="106"/>
      <c r="E1220" s="38">
        <f>MIN(E9,E24,E39,E54,E69,E84,E99,E114,E129,E144,E159,E174,E189,E204,E219,E234,E249,E264,E279,E294,E309,E325,E340,E355,E370,E385,E400,E415,E430,MIN(E445,E460,E475,E492,E507,E522,E537,E552,E567,E582,E597,E612,E627,E642,E657,E672,E687,E702,E717,E732,E747,E762,E779,E794,E809,E824,E839,E854,E869,MIN(E884,E899,E916,E931,E946,E961,E976,E991,E1006,E1021,E1036,E1051,E1066,E1083,E1098,E1113,E1128,E1143,E1160,E1175,E1190)))</f>
        <v>-11.1</v>
      </c>
      <c r="F1220" s="16">
        <f>MIN(F9,F24,F39,F54,F69,F84,F99,F114,F129,F144,F159,F174,F189,F204,F219,F234,F249,F264,F279,F294,F309,F325,F340,F355,F370,F385,F400,F415,F430,MIN(F445,F460,F475,F492,F507,F522,F537,F552,F567,F582,F597,F612,F627,F642,F657,F672,F687,F702,F717,F732,F747,F762,F779,F794,F809,F824,F839,F854,F869,MIN(F884,F899,F916,F931,F946,F961,F976,F991,F1006,F1021,F1036,F1051,F1066,F1083,F1098,F1113,F1128,F1143,F1160,F1175,F1190)))</f>
        <v>-10.5</v>
      </c>
      <c r="G1220" s="77"/>
      <c r="H1220" s="78"/>
      <c r="I1220" s="79"/>
      <c r="J1220" s="80"/>
      <c r="K1220" s="81"/>
    </row>
    <row r="1221" ht="20" customHeight="1">
      <c r="A1221" s="71">
        <v>44440</v>
      </c>
      <c r="B1221" s="105">
        <f>MAX(B10,B25,B40,B55,B70,B85,B100,B115,B130,B145,B160,B175,B190,B205,B220,B235,B250,B265,B280,B295,B310,B326,B341,B356,B371,B386,B401,B416,B431,MAX(B446,B461,B476,B493,B508,B523,B538,B553,B568,B583,B598,B613,B628,B643,B658,B673,B688,B703,B718,B733,B748,B763,B780,B795,B810,B825,B840,B855,B870,MAX(B885,B900,B917,B932,B947,B962,B977,B992,B1007,B1022,B1037,B1052,B1067,B1084,B1099,B1114,B1129,B1144,B1161,B1176,B1191)))</f>
        <v>42.3</v>
      </c>
      <c r="C1221" s="14">
        <f>MAX(C10,C25,C40,C55,C70,C85,C100,C115,C130,C145,C160,C175,C190,C205,C220,C235,C250,C265,C280,C295,C310,C326,C341,C356,C371,C386,C401,C416,C431,MAX(C446,C461,C476,C493,C508,C523,C538,C553,C568,C583,C598,C613,C628,C643,C658,C673,C688,C703,C718,C733,C748,C763,C780,C795,C810,C825,C840,C855,C870,MAX(C885,C900,C917,C932,C947,C962,C977,C992,C1007,C1022,C1037,C1052,C1067,C1084,C1099,C1114,C1129,C1144,C1161,C1176,C1191)))</f>
        <v>42</v>
      </c>
      <c r="D1221" s="106"/>
      <c r="E1221" s="38">
        <f>MIN(E10,E25,E40,E55,E70,E85,E100,E115,E130,E145,E160,E175,E190,E205,E220,E235,E250,E265,E280,E295,E310,E326,E341,E356,E371,E386,E401,E416,E431,MIN(E446,E461,E476,E493,E508,E523,E538,E553,E568,E583,E598,E613,E628,E643,E658,E673,E688,E703,E718,E733,E748,E763,E780,E795,E810,E825,E840,E855,E870,MIN(E885,E900,E917,E932,E947,E962,E977,E992,E1007,E1022,E1037,E1052,E1067,E1084,E1099,E1114,E1129,E1144,E1161,E1176,E1191)))</f>
        <v>-9.800000000000001</v>
      </c>
      <c r="F1221" s="16">
        <f>MIN(F10,F25,F40,F55,F70,F85,F100,F115,F130,F145,F160,F175,F190,F205,F220,F235,F250,F265,F280,F295,F310,F326,F341,F356,F371,F386,F401,F416,F431,MIN(F446,F461,F476,F493,F508,F523,F538,F553,F568,F583,F598,F613,F628,F643,F658,F673,F688,F703,F718,F733,F748,F763,F780,F795,F810,F825,F840,F855,F870,MIN(F885,F900,F917,F932,F947,F962,F977,F992,F1007,F1022,F1037,F1052,F1067,F1084,F1099,F1114,F1129,F1144,F1161,F1176,F1191)))</f>
        <v>-8.6</v>
      </c>
      <c r="G1221" s="77"/>
      <c r="H1221" s="78"/>
      <c r="I1221" s="79"/>
      <c r="J1221" s="80"/>
      <c r="K1221" s="81"/>
    </row>
    <row r="1222" ht="20" customHeight="1">
      <c r="A1222" s="71">
        <v>44470</v>
      </c>
      <c r="B1222" s="105">
        <f>MAX(B11,B26,B41,B56,B71,B86,B101,B116,B131,B146,B161,B176,B191,B206,B221,B236,B251,B266,B281,B296,B311,B327,B342,B357,B372,B387,B402,B417,B432,MAX(B447,B462,B477,B494,B509,B524,B539,B554,B569,B584,B599,B614,B629,B644,B659,B674,B689,B704,B719,B734,B749,B764,B781,B796,B811,B826,B841,B856,B871,MAX(B886,B901,B918,B933,B948,B963,B978,B993,B1008,B1023,B1038,B1053,B1068,B1085,B1100,B1115,B1130,B1145,B1162,B1177,B1192)))</f>
        <v>45.1</v>
      </c>
      <c r="C1222" s="14">
        <f>MAX(C11,C26,C41,C56,C71,C86,C101,C116,C131,C146,C161,C176,C191,C206,C221,C236,C251,C266,C281,C296,C311,C327,C342,C357,C372,C387,C402,C417,C432,MAX(C447,C462,C477,C494,C509,C524,C539,C554,C569,C584,C599,C614,C629,C644,C659,C674,C689,C704,C719,C734,C749,C764,C781,C796,C811,C826,C841,C856,C871,MAX(C886,C901,C918,C933,C948,C963,C978,C993,C1008,C1023,C1038,C1053,C1068,C1085,C1100,C1115,C1130,C1145,C1162,C1177,C1192)))</f>
        <v>45</v>
      </c>
      <c r="D1222" s="106"/>
      <c r="E1222" s="38">
        <f>MIN(E11,E26,E41,E56,E71,E86,E101,E116,E131,E146,E161,E176,E191,E206,E221,E236,E251,E266,E281,E296,E311,E327,E342,E357,E372,E387,E402,E417,E432,MIN(E447,E462,E477,E494,E509,E524,E539,E554,E569,E584,E599,E614,E629,E644,E659,E674,E689,E704,E719,E734,E749,E764,E781,E796,E811,E826,E841,E856,E871,MIN(E886,E901,E918,E933,E948,E963,E978,E993,E1008,E1023,E1038,E1053,E1068,E1085,E1100,E1115,E1130,E1145,E1162,E1177,E1192)))</f>
        <v>-5.72222222222222</v>
      </c>
      <c r="F1222" s="16">
        <f>MIN(F11,F26,F41,F56,F71,F86,F101,F116,F131,F146,F161,F176,F191,F206,F221,F236,F251,F266,F281,F296,F311,F327,F342,F357,F372,F387,F402,F417,F432,MIN(F447,F462,F477,F494,F509,F524,F539,F554,F569,F584,F599,F614,F629,F644,F659,F674,F689,F704,F719,F734,F749,F764,F781,F796,F811,F826,F841,F856,F871,MIN(F886,F901,F918,F933,F948,F963,F978,F993,F1008,F1023,F1038,F1053,F1068,F1085,F1100,F1115,F1130,F1145,F1162,F1177,F1192)))</f>
        <v>-6.8</v>
      </c>
      <c r="G1222" s="77"/>
      <c r="H1222" s="78"/>
      <c r="I1222" s="79"/>
      <c r="J1222" s="80"/>
      <c r="K1222" s="81"/>
    </row>
    <row r="1223" ht="20" customHeight="1">
      <c r="A1223" s="71">
        <v>44501</v>
      </c>
      <c r="B1223" s="105">
        <f>MAX(B12,B27,B42,B57,B72,B87,B102,B117,B132,B147,B162,B177,B192,B207,B222,B237,B252,B267,B282,B297,B312,B328,B343,B358,B373,B388,B403,B418,B433,MAX(B448,B463,B478,B495,B510,B525,B540,B555,B570,B585,B600,B615,B630,B645,B660,B675,B690,B705,B720,B735,B750,B765,B782,B797,B812,B827,B842,B857,B872,MAX(B887,B902,B919,B934,B949,B964,B979,B994,B1009,B1024,B1039,B1054,B1069,B1086,B1101,B1116,B1131,B1146,B1163,B1178,B1193)))</f>
        <v>48.1</v>
      </c>
      <c r="C1223" s="14">
        <f>MAX(C12,C27,C42,C57,C72,C87,C102,C117,C132,C147,C162,C177,C192,C207,C222,C237,C252,C267,C282,C297,C312,C328,C343,C358,C373,C388,C403,C418,C433,MAX(C448,C463,C478,C495,C510,C525,C540,C555,C570,C585,C600,C615,C630,C645,C660,C675,C690,C705,C720,C735,C750,C765,C782,C797,C812,C827,C842,C857,C872,MAX(C887,C902,C919,C934,C949,C964,C979,C994,C1009,C1024,C1039,C1054,C1069,C1086,C1101,C1116,C1131,C1146,C1163,C1178,C1193)))</f>
        <v>46.3</v>
      </c>
      <c r="D1223" s="106"/>
      <c r="E1223" s="38">
        <f>MIN(E12,E27,E42,E57,E72,E87,E102,E117,E132,E147,E162,E177,E192,E207,E222,E237,E252,E267,E282,E297,E312,E328,E343,E358,E373,E388,E403,E418,E433,MIN(E448,E463,E478,E495,E510,E525,E540,E555,E570,E585,E600,E615,E630,E645,E660,E675,E690,E705,E720,E735,E750,E765,E782,E797,E812,E827,E842,E857,E872,MIN(E887,E902,E919,E934,E949,E964,E979,E994,E1009,E1024,E1039,E1054,E1069,E1086,E1101,E1116,E1131,E1146,E1163,E1178,E1193)))</f>
        <v>-3.4</v>
      </c>
      <c r="F1223" s="16">
        <f>MIN(F12,F27,F42,F57,F72,F87,F102,F117,F132,F147,F162,F177,F192,F207,F222,F237,F252,F267,F282,F297,F312,F328,F343,F358,F373,F388,F403,F418,F433,MIN(F448,F463,F478,F495,F510,F525,F540,F555,F570,F585,F600,F615,F630,F645,F660,F675,F690,F705,F720,F735,F750,F765,F782,F797,F812,F827,F842,F857,F872,MIN(F887,F902,F919,F934,F949,F964,F979,F994,F1009,F1024,F1039,F1054,F1069,F1086,F1101,F1116,F1131,F1146,F1163,F1178,F1193)))</f>
        <v>-4.4</v>
      </c>
      <c r="G1223" s="77"/>
      <c r="H1223" s="78"/>
      <c r="I1223" s="79"/>
      <c r="J1223" s="80"/>
      <c r="K1223" s="81"/>
    </row>
    <row r="1224" ht="20" customHeight="1">
      <c r="A1224" s="71">
        <v>44531</v>
      </c>
      <c r="B1224" s="105">
        <f>MAX(B13,B28,B43,B58,B73,B88,B103,B118,B133,B148,B163,B178,B193,B208,B223,B238,B253,B268,B283,B298,B313,B329,B344,B359,B374,B389,B404,B419,B434,MAX(B449,B464,B479,B496,B511,B526,B541,B556,B571,B586,B601,B616,B631,B646,B661,B676,B691,B706,B721,B736,B751,B766,B783,B798,B813,B828,B843,B858,B873,MAX(B888,B903,B920,B935,B950,B965,B980,B995,B1010,B1025,B1040,B1055,B1070,B1087,B1102,B1117,B1132,B1147,B1164,B1179,B1194)))</f>
        <v>51.9</v>
      </c>
      <c r="C1224" s="14">
        <f>MAX(C13,C28,C43,C58,C73,C88,C103,C118,C133,C148,C163,C178,C193,C208,C223,C238,C253,C268,C283,C298,C313,C329,C344,C359,C374,C389,C404,C419,C434,MAX(C449,C464,C479,C496,C511,C526,C541,C556,C571,C586,C601,C616,C631,C646,C661,C676,C691,C706,C721,C736,C751,C766,C783,C798,C813,C828,C843,C858,C873,MAX(C888,C903,C920,C935,C950,C965,C980,C995,C1010,C1025,C1040,C1055,C1070,C1087,C1102,C1117,C1132,C1147,C1164,C1179,C1194)))</f>
        <v>48.6</v>
      </c>
      <c r="D1224" s="106"/>
      <c r="E1224" s="38">
        <f>MIN(E13,E28,E43,E58,E73,E88,E103,E118,E133,E148,E163,E178,E193,E208,E223,E238,E253,E268,E283,E298,E313,E329,E344,E359,E374,E389,E404,E419,E434,MIN(E449,E464,E479,E496,E511,E526,E541,E556,E571,E586,E601,E616,E631,E646,E661,E676,E691,E706,E721,E736,E751,E766,E783,E798,E813,E828,E843,E858,E873,MIN(E888,E903,E920,E935,E950,E965,E980,E995,E1010,E1025,E1040,E1055,E1070,E1087,E1102,E1117,E1132,E1147,E1164,E1179,E1194)))</f>
        <v>-1.8</v>
      </c>
      <c r="F1224" s="16">
        <f>MIN(F13,F28,F43,F58,F73,F88,F103,F118,F133,F148,F163,F178,F193,F208,F223,F238,F253,F268,F283,F298,F313,F329,F344,F359,F374,F389,F404,F419,F434,MIN(F449,F464,F479,F496,F511,F526,F541,F556,F571,F586,F601,F616,F631,F646,F661,F676,F691,F706,F721,F736,F751,F766,F783,F798,F813,F828,F843,F858,F873,MIN(F888,F903,F920,F935,F950,F965,F980,F995,F1010,F1025,F1040,F1055,F1070,F1087,F1102,F1117,F1132,F1147,F1164,F1179,F1194)))</f>
        <v>-3</v>
      </c>
      <c r="G1224" s="77"/>
      <c r="H1224" s="78"/>
      <c r="I1224" s="79"/>
      <c r="J1224" s="80"/>
      <c r="K1224" s="81"/>
    </row>
    <row r="1225" ht="23" customHeight="1">
      <c r="A1225" t="s" s="82">
        <v>290</v>
      </c>
      <c r="B1225" s="83">
        <f>AVERAGE(B1213:B1224)</f>
        <v>44.025</v>
      </c>
      <c r="C1225" s="84">
        <f>AVERAGE(C1213:C1224)</f>
        <v>43.2666666666667</v>
      </c>
      <c r="D1225" s="107"/>
      <c r="E1225" s="84">
        <f>AVERAGE(E1213:E1224)</f>
        <v>-6.30185185185185</v>
      </c>
      <c r="F1225" s="87">
        <f>AVERAGE(F1213:F1224)</f>
        <v>-6.25833333333333</v>
      </c>
      <c r="G1225" s="108"/>
      <c r="H1225" s="88"/>
      <c r="I1225" s="89"/>
      <c r="J1225" s="80"/>
      <c r="K1225" s="81"/>
    </row>
    <row r="1226" ht="8" customHeight="1">
      <c r="A1226" s="109"/>
      <c r="B1226" s="110"/>
      <c r="C1226" s="110"/>
      <c r="D1226" s="93"/>
      <c r="E1226" s="110"/>
      <c r="F1226" s="110"/>
      <c r="G1226" s="93"/>
      <c r="H1226" s="110"/>
      <c r="I1226" s="111"/>
      <c r="J1226" s="112"/>
      <c r="K1226" s="112"/>
    </row>
    <row r="1227" ht="47" customHeight="1">
      <c r="A1227" t="s" s="96">
        <v>292</v>
      </c>
      <c r="B1227" t="s" s="97">
        <v>1</v>
      </c>
      <c r="C1227" t="s" s="98">
        <v>287</v>
      </c>
      <c r="D1227" s="99"/>
      <c r="E1227" t="s" s="100">
        <v>3</v>
      </c>
      <c r="F1227" t="s" s="101">
        <v>288</v>
      </c>
      <c r="G1227" s="102"/>
      <c r="H1227" t="s" s="113">
        <v>293</v>
      </c>
      <c r="I1227" t="s" s="114">
        <v>294</v>
      </c>
      <c r="J1227" t="s" s="98">
        <v>295</v>
      </c>
      <c r="K1227" t="s" s="115">
        <v>296</v>
      </c>
    </row>
    <row r="1228" ht="23" customHeight="1">
      <c r="A1228" s="71">
        <v>44197</v>
      </c>
      <c r="B1228" s="72">
        <f>SUM(SUM(B32,B62,B92,B152,B197,B272,B302,B378,B468,B515,B560,B590,B635,B650,B680,B695,B710,B725,B755,B772,B817,B877,B892,B909,B924,B969,B999,B1014,B1044,B1059),B1121,B1136,B1153,B1183)/34</f>
        <v>43.5885620915033</v>
      </c>
      <c r="C1228" s="73">
        <f>SUM(SUM(C32,C62,C92,C152,C197,C272,C302,C378,C468,C515,C560,C590,C635,C650,C680,C695,C710,C725,C755,C772,C817,C877,C892,C909,C924,C969,C999,C1014,C1044,C1059),C1121,C1136,C1153,C1183)/34</f>
        <v>43.2823529411765</v>
      </c>
      <c r="D1228" s="116"/>
      <c r="E1228" s="75">
        <f>SUM(SUM(E32,E62,E92,E152,E197,E272,E302,E378,E468,E515,E560,E590,E635,E650,E680,E695,E710,E725,E755,E772,E817,E877,E892,E909,E924,E969,E999,E1014,E1044,E1059),E1121,E1136,E1153,E1183)/34</f>
        <v>9.638235294117649</v>
      </c>
      <c r="F1228" s="73">
        <f>SUM(SUM(F32,F62,F92,F152,F197,F272,F302,F378,F468,F515,F560,F590,F635,F650,F680,F695,F710,F725,F755,F772,F817,F877,F892,F909,F924,F969,F999,F1014,F1044,F1059),F1121,F1136,F1153,F1183)/34</f>
        <v>10.3970588235294</v>
      </c>
      <c r="G1228" s="117"/>
      <c r="H1228" s="118">
        <f>SUM(SUM(H32,H62,H92,H152,H197,H272,H302,H378,H468,H515,H560,H590,H635,H650,H680,H695,H710,H725,H755,H772,H817,H877,H892,H909,H924,H969,H999,H1014,H1044,H1059),H1121,H1136,H1153,H1183)/34</f>
        <v>44.0647058823529</v>
      </c>
      <c r="I1228" s="119">
        <f>SUM(SUM(I32,I62,I92,I152,I197,I272,I302,I378,I468,I515,I560,I590,I635,I650,I680,I695,I710,I725,I755,I772,I817,I877,I892,I909,I924,I969,I999,I1014,I1044,I1059),I1121,I1136,I1153,I1183)/34</f>
        <v>9.170588235294121</v>
      </c>
      <c r="J1228" s="118">
        <f>SUM(SUM(J32,J62,J92,J152,J197,J272,J302,J378,J468,J515,J560,J590,J635,J650,J680,J695,J710,J725,J755,J772,J817,J877,J892,J909,J924,J969,J999,J1014,J1044,J1059),J1121,J1136,J1153,J1183)/34</f>
        <v>43.5852941176471</v>
      </c>
      <c r="K1228" s="119">
        <f>SUM(SUM(K32,K62,K92,K152,K197,K272,K302,K378,K468,K515,K560,K590,K635,K650,K680,K695,K710,K725,K755,K772,K817,K877,K892,K909,K924,K969,K999,K1014,K1044,K1059),K1121,K1136,K1153,K1183)/34</f>
        <v>10.1205882352941</v>
      </c>
    </row>
    <row r="1229" ht="23" customHeight="1">
      <c r="A1229" s="71">
        <v>44228</v>
      </c>
      <c r="B1229" s="72">
        <f>SUM(SUM(B33,B63,B93,B153,B198,B273,B303,B379,B469,B516,B561,B591,B636,B651,B681,B696,B711,B726,B756,B773,B818,B878,B893,B910,B925,B970,B1000,B1015,B1045,B1060),B1122,B1137,B1154,B1184)/34</f>
        <v>42.6460784313726</v>
      </c>
      <c r="C1229" s="73">
        <f>SUM(SUM(C33,C63,C93,C153,C198,C273,C303,C379,C469,C516,C561,C591,C636,C651,C681,C696,C711,C726,C756,C773,C818,C878,C893,C910,C925,C970,C1000,C1015,C1045,C1060),C1122,C1137,C1154,C1184)/34</f>
        <v>42.6852941176471</v>
      </c>
      <c r="D1229" s="116"/>
      <c r="E1229" s="75">
        <f>SUM(SUM(E33,E63,E93,E153,E198,E273,E303,E379,E469,E516,E561,E591,E636,E651,E681,E696,E711,E726,E756,E773,E818,E878,E893,E910,E925,E970,E1000,E1015,E1045,E1060),E1122,E1137,E1154,E1184)/34</f>
        <v>8.93856209150327</v>
      </c>
      <c r="F1229" s="73">
        <f>SUM(SUM(F33,F63,F93,F153,F198,F273,F303,F379,F469,F516,F561,F591,F636,F651,F681,F696,F711,F726,F756,F773,F818,F878,F893,F910,F925,F970,F1000,F1015,F1045,F1060),F1122,F1137,F1154,F1184)/34</f>
        <v>9.96764705882353</v>
      </c>
      <c r="G1229" s="120"/>
      <c r="H1229" s="118">
        <f>SUM(SUM(H33,H63,H93,H153,H198,H273,H303,H379,H469,H516,H561,H591,H636,H651,H681,H696,H711,H726,H756,H773,H818,H878,H893,H910,H925,H970,H1000,H1015,H1045,H1060),H1122,H1137,H1154,H1184)/34</f>
        <v>43.4</v>
      </c>
      <c r="I1229" s="119">
        <f>SUM(SUM(I33,I63,I93,I153,I198,I273,I303,I379,I469,I516,I561,I591,I636,I651,I681,I696,I711,I726,I756,I773,I818,I878,I893,I910,I925,I970,I1000,I1015,I1045,I1060),I1122,I1137,I1154,I1184)/34</f>
        <v>8.41176470588235</v>
      </c>
      <c r="J1229" s="118">
        <f>SUM(SUM(J33,J63,J93,J153,J198,J273,J303,J379,J469,J516,J561,J591,J636,J651,J681,J696,J711,J726,J756,J773,J818,J878,J893,J910,J925,J970,J1000,J1015,J1045,J1060),J1122,J1137,J1154,J1184)/34</f>
        <v>42.8058823529412</v>
      </c>
      <c r="K1229" s="119">
        <f>SUM(SUM(K33,K63,K93,K153,K198,K273,K303,K379,K469,K516,K561,K591,K636,K651,K681,K696,K711,K726,K756,K773,K818,K878,K893,K910,K925,K970,K1000,K1015,K1045,K1060),K1122,K1137,K1154,K1184)/34</f>
        <v>9.48529411764706</v>
      </c>
    </row>
    <row r="1230" ht="23" customHeight="1">
      <c r="A1230" s="71">
        <v>44256</v>
      </c>
      <c r="B1230" s="72">
        <f>SUM(SUM(B34,B64,B94,B154,B199,B274,B304,B380,B470,B517,B562,B592,B637,B652,B682,B697,B712,B727,B757,B774,B819,B879,B894,B911,B926,B971,B1001,B1016,B1046,B1061),B1123,B1138,B1155,B1185)/34</f>
        <v>40.3294117647059</v>
      </c>
      <c r="C1230" s="73">
        <f>SUM(SUM(C34,C64,C94,C154,C199,C274,C304,C380,C470,C517,C562,C592,C637,C652,C682,C697,C712,C727,C757,C774,C819,C879,C894,C911,C926,C971,C1001,C1016,C1046,C1061),C1123,C1138,C1155,C1185)/34</f>
        <v>39.8205882352941</v>
      </c>
      <c r="D1230" s="116"/>
      <c r="E1230" s="75">
        <f>SUM(SUM(E34,E64,E94,E154,E199,E274,E304,E380,E470,E517,E562,E592,E637,E652,E682,E697,E712,E727,E757,E774,E819,E879,E894,E911,E926,E971,E1001,E1016,E1046,E1061),E1123,E1138,E1155,E1185)/34</f>
        <v>6.90359477124183</v>
      </c>
      <c r="F1230" s="73">
        <f>SUM(SUM(F34,F64,F94,F154,F199,F274,F304,F380,F470,F517,F562,F592,F637,F652,F682,F697,F712,F727,F757,F774,F819,F879,F894,F911,F926,F971,F1001,F1016,F1046,F1061),F1123,F1138,F1155,F1185)/34</f>
        <v>7.70294117647059</v>
      </c>
      <c r="G1230" s="120"/>
      <c r="H1230" s="118">
        <f>SUM(SUM(H34,H64,H94,H154,H199,H274,H304,H380,H470,H517,H562,H592,H637,H652,H682,H697,H712,H727,H757,H774,H819,H879,H894,H911,H926,H971,H1001,H1016,H1046,H1061),H1123,H1138,H1155,H1185)/34</f>
        <v>40.7147058823529</v>
      </c>
      <c r="I1230" s="119">
        <f>SUM(SUM(I34,I64,I94,I154,I199,I274,I304,I380,I470,I517,I562,I592,I637,I652,I682,I697,I712,I727,I757,I774,I819,I879,I894,I911,I926,I971,I1001,I1016,I1046,I1061),I1123,I1138,I1155,I1185)/34</f>
        <v>6.17647058823529</v>
      </c>
      <c r="J1230" s="118">
        <f>SUM(SUM(J34,J64,J94,J154,J199,J274,J304,J380,J470,J517,J562,J592,J637,J652,J682,J697,J712,J727,J757,J774,J819,J879,J894,J911,J926,J971,J1001,J1016,J1046,J1061),J1123,J1138,J1155,J1185)/34</f>
        <v>40.1294117647059</v>
      </c>
      <c r="K1230" s="119">
        <f>SUM(SUM(K34,K64,K94,K154,K199,K274,K304,K380,K470,K517,K562,K592,K637,K652,K682,K697,K712,K727,K757,K774,K819,K879,K894,K911,K926,K971,K1001,K1016,K1046,K1061),K1123,K1138,K1155,K1185)/34</f>
        <v>7.22058823529412</v>
      </c>
    </row>
    <row r="1231" ht="23" customHeight="1">
      <c r="A1231" s="71">
        <v>44287</v>
      </c>
      <c r="B1231" s="72">
        <f>SUM(SUM(B35,B65,B95,B155,B200,B275,B305,B381,B471,B518,B563,B593,B638,B653,B683,B698,B713,B728,B758,B775,B820,B880,B895,B912,B927,B972,B1002,B1017,B1047,B1062),B1124,B1139,B1156,B1186)/34</f>
        <v>36.0892156862745</v>
      </c>
      <c r="C1231" s="73">
        <f>SUM(SUM(C35,C65,C95,C155,C200,C275,C305,C381,C471,C518,C563,C593,C638,C653,C683,C698,C713,C728,C758,C775,C820,C880,C895,C912,C927,C972,C1002,C1017,C1047,C1062),C1124,C1139,C1156,C1186)/34</f>
        <v>35.9558823529412</v>
      </c>
      <c r="D1231" s="116"/>
      <c r="E1231" s="75">
        <f>SUM(SUM(E35,E65,E95,E155,E200,E275,E305,E381,E471,E518,E563,E593,E638,E653,E683,E698,E713,E728,E758,E775,E820,E880,E895,E912,E927,E972,E1002,E1017,E1047,E1062),E1124,E1139,E1156,E1186)/34</f>
        <v>3.94346405228758</v>
      </c>
      <c r="F1231" s="73">
        <f>SUM(SUM(F35,F65,F95,F155,F200,F275,F305,F381,F471,F518,F563,F593,F638,F653,F683,F698,F713,F728,F758,F775,F820,F880,F895,F912,F927,F972,F1002,F1017,F1047,F1062),F1124,F1139,F1156,F1186)/34</f>
        <v>4.08823529411765</v>
      </c>
      <c r="G1231" s="120"/>
      <c r="H1231" s="118">
        <f>SUM(SUM(H35,H65,H95,H155,H200,H275,H305,H381,H471,H518,H563,H593,H638,H653,H683,H698,H713,H728,H758,H775,H820,H880,H895,H912,H927,H972,H1002,H1017,H1047,H1062),H1124,H1139,H1156,H1186)/34</f>
        <v>36.4147058823529</v>
      </c>
      <c r="I1231" s="119">
        <f>SUM(SUM(I35,I65,I95,I155,I200,I275,I305,I381,I471,I518,I563,I593,I638,I653,I683,I698,I713,I728,I758,I775,I820,I880,I895,I912,I927,I972,I1002,I1017,I1047,I1062),I1124,I1139,I1156,I1186)/34</f>
        <v>2.90294117647059</v>
      </c>
      <c r="J1231" s="118">
        <f>SUM(SUM(J35,J65,J95,J155,J200,J275,J305,J381,J471,J518,J563,J593,J638,J653,J683,J698,J713,J728,J758,J775,J820,J880,J895,J912,J927,J972,J1002,J1017,J1047,J1062),J1124,J1139,J1156,J1186)/34</f>
        <v>35.9205882352941</v>
      </c>
      <c r="K1231" s="119">
        <f>SUM(SUM(K35,K65,K95,K155,K200,K275,K305,K381,K471,K518,K563,K593,K638,K653,K683,K698,K713,K728,K758,K775,K820,K880,K895,K912,K927,K972,K1002,K1017,K1047,K1062),K1124,K1139,K1156,K1186)/34</f>
        <v>3.77647058823529</v>
      </c>
    </row>
    <row r="1232" ht="23" customHeight="1">
      <c r="A1232" s="71">
        <v>44317</v>
      </c>
      <c r="B1232" s="72">
        <f>SUM(SUM(B36,B66,B96,B156,B201,B276,B306,B382,B472,B519,B564,B594,B639,B654,B684,B699,B714,B729,B759,B776,B821,B881,B896,B913,B928,B973,B1003,B1018,B1048,B1063),B1125,B1140,B1157,B1187)/34</f>
        <v>31.9392156862745</v>
      </c>
      <c r="C1232" s="73">
        <f>SUM(SUM(C36,C66,C96,C156,C201,C276,C306,C382,C472,C519,C564,C594,C639,C654,C684,C699,C714,C729,C759,C776,C821,C881,C896,C913,C928,C973,C1003,C1018,C1048,C1063),C1125,C1140,C1157,C1187)/34</f>
        <v>31.3794117647059</v>
      </c>
      <c r="D1232" s="116"/>
      <c r="E1232" s="75">
        <f>SUM(SUM(E36,E66,E96,E156,E201,E276,E306,E382,E472,E519,E564,E594,E639,E654,E684,E699,E714,E729,E759,E776,E821,E881,E896,E913,E928,E973,E1003,E1018,E1048,E1063),E1125,E1140,E1157,E1187)/34</f>
        <v>1.33529411764706</v>
      </c>
      <c r="F1232" s="73">
        <f>SUM(SUM(F36,F66,F96,F156,F201,F276,F306,F382,F472,F519,F564,F594,F639,F654,F684,F699,F714,F729,F759,F776,F821,F881,F896,F913,F928,F973,F1003,F1018,F1048,F1063),F1125,F1140,F1157,F1187)/34</f>
        <v>1.10588235294118</v>
      </c>
      <c r="G1232" s="120"/>
      <c r="H1232" s="118">
        <f>SUM(SUM(H36,H66,H96,H156,H201,H276,H306,H382,H472,H519,H564,H594,H639,H654,H684,H699,H714,H729,H759,H776,H821,H881,H896,H913,H928,H973,H1003,H1018,H1048,H1063),H1125,H1140,H1157,H1187)/34</f>
        <v>32.0617647058824</v>
      </c>
      <c r="I1232" s="119">
        <f>SUM(SUM(I36,I66,I96,I156,I201,I276,I306,I382,I472,I519,I564,I594,I639,I654,I684,I699,I714,I729,I759,I776,I821,I881,I896,I913,I928,I973,I1003,I1018,I1048,I1063),I1125,I1140,I1157,I1187)/34</f>
        <v>0.00294117647058824</v>
      </c>
      <c r="J1232" s="118">
        <f>SUM(SUM(J36,J66,J96,J156,J201,J276,J306,J382,J472,J519,J564,J594,J639,J654,J684,J699,J714,J729,J759,J776,J821,J881,J896,J913,J928,J973,J1003,J1018,J1048,J1063),J1125,J1140,J1157,J1187)/34</f>
        <v>31.5382352941176</v>
      </c>
      <c r="K1232" s="119">
        <f>SUM(SUM(K36,K66,K96,K156,K201,K276,K306,K382,K472,K519,K564,K594,K639,K654,K684,K699,K714,K729,K759,K776,K821,K881,K896,K913,K928,K973,K1003,K1018,K1048,K1063),K1125,K1140,K1157,K1187)/34</f>
        <v>0.8058823529411761</v>
      </c>
    </row>
    <row r="1233" ht="23" customHeight="1">
      <c r="A1233" s="71">
        <v>44348</v>
      </c>
      <c r="B1233" s="72">
        <f>SUM(SUM(B37,B67,B97,B157,B202,B277,B307,B383,B473,B520,B565,B595,B640,B655,B685,B700,B715,B730,B760,B777,B822,B882,B897,B914,B929,B974,B1004,B1019,B1049,B1064),B1126,B1141,B1158,B1188)/34</f>
        <v>27.7209150326797</v>
      </c>
      <c r="C1233" s="73">
        <f>SUM(SUM(C37,C67,C97,C157,C202,C277,C307,C383,C473,C520,C565,C595,C640,C655,C685,C700,C715,C730,C760,C777,C822,C882,C897,C914,C929,C974,C1004,C1019,C1049,C1064),C1126,C1141,C1158,C1188)/34</f>
        <v>27.3852941176471</v>
      </c>
      <c r="D1233" s="116"/>
      <c r="E1233" s="75">
        <f>SUM(SUM(E37,E67,E97,E157,E202,E277,E307,E383,E473,E520,E565,E595,E640,E655,E685,E700,E715,E730,E760,E777,E822,E882,E897,E914,E929,E974,E1004,E1019,E1049,E1064),E1126,E1141,E1158,E1188)/34</f>
        <v>-0.710130718954248</v>
      </c>
      <c r="F1233" s="73">
        <f>SUM(SUM(F37,F67,F97,F157,F202,F277,F307,F383,F473,F520,F565,F595,F640,F655,F685,F700,F715,F730,F760,F777,F822,F882,F897,F914,F929,F974,F1004,F1019,F1049,F1064),F1126,F1141,F1158,F1188)/34</f>
        <v>-0.594117647058824</v>
      </c>
      <c r="G1233" s="120"/>
      <c r="H1233" s="118">
        <f>SUM(SUM(H37,H67,H97,H157,H202,H277,H307,H383,H473,H520,H565,H595,H640,H655,H685,H700,H715,H730,H760,H777,H822,H882,H897,H914,H929,H974,H1004,H1019,H1049,H1064),H1126,H1141,H1158,H1188)/34</f>
        <v>27.7176470588235</v>
      </c>
      <c r="I1233" s="119">
        <f>SUM(SUM(I37,I67,I97,I157,I202,I277,I307,I383,I473,I520,I565,I595,I640,I655,I685,I700,I715,I730,I760,I777,I822,I882,I897,I914,I929,I974,I1004,I1019,I1049,I1064),I1126,I1141,I1158,I1188)/34</f>
        <v>-2.18235294117647</v>
      </c>
      <c r="J1233" s="118">
        <f>SUM(SUM(J37,J67,J97,J157,J202,J277,J307,J383,J473,J520,J565,J595,J640,J655,J685,J700,J715,J730,J760,J777,J822,J882,J897,J914,J929,J974,J1004,J1019,J1049,J1064),J1126,J1141,J1158,J1188)/34</f>
        <v>27.4264705882353</v>
      </c>
      <c r="K1233" s="119">
        <f>SUM(SUM(K37,K67,K97,K157,K202,K277,K307,K383,K473,K520,K565,K595,K640,K655,K685,K700,K715,K730,K760,K777,K822,K882,K897,K914,K929,K974,K1004,K1019,K1049,K1064),K1126,K1141,K1158,K1188)/34</f>
        <v>-1.07352941176471</v>
      </c>
    </row>
    <row r="1234" ht="23" customHeight="1">
      <c r="A1234" s="71">
        <v>44378</v>
      </c>
      <c r="B1234" s="72">
        <f>SUM(SUM(B38,B68,B98,B158,B203,B278,B308,B384,B474,B521,B566,B596,B641,B656,B686,B701,B716,B731,B761,B778,B823,B883,B898,B915,B930,B975,B1005,B1020,B1050,B1065),B1127,B1142,B1159,B1189)/34</f>
        <v>26.2588235294118</v>
      </c>
      <c r="C1234" s="73">
        <f>SUM(SUM(C38,C68,C98,C158,C203,C278,C308,C384,C474,C521,C566,C596,C641,C656,C686,C701,C716,C731,C761,C778,C823,C883,C898,C915,C930,C975,C1005,C1020,C1050,C1065),C1127,C1142,C1159,C1189)/34</f>
        <v>27.2029411764706</v>
      </c>
      <c r="D1234" s="116"/>
      <c r="E1234" s="75">
        <f>SUM(SUM(E38,E68,E98,E158,E203,E278,E308,E384,E474,E521,E566,E596,E641,E656,E686,E701,E716,E731,E761,E778,E823,E883,E898,E915,E930,E975,E1005,E1020,E1050,E1065),E1127,E1142,E1159,E1189)/34</f>
        <v>-1.71045751633987</v>
      </c>
      <c r="F1234" s="73">
        <f>SUM(SUM(F38,F68,F98,F158,F203,F278,F308,F384,F474,F521,F566,F596,F641,F656,F686,F701,F716,F731,F761,F778,F823,F883,F898,F915,F930,F975,F1005,F1020,F1050,F1065),F1127,F1142,F1159,F1189)/34</f>
        <v>-1.35</v>
      </c>
      <c r="G1234" s="120"/>
      <c r="H1234" s="118">
        <f>SUM(SUM(H38,H68,H98,H158,H203,H278,H308,H384,H474,H521,H566,H596,H641,H656,H686,H701,H716,H731,H761,H778,H823,H883,H898,H915,H930,H975,H1005,H1020,H1050,H1065),H1127,H1142,H1159,H1189)/34</f>
        <v>27.4117647058824</v>
      </c>
      <c r="I1234" s="119">
        <f>SUM(SUM(I38,I68,I98,I158,I203,I278,I308,I384,I474,I521,I566,I596,I641,I656,I686,I701,I716,I731,I761,I778,I823,I883,I898,I915,I930,I975,I1005,I1020,I1050,I1065),I1127,I1142,I1159,I1189)/34</f>
        <v>-2.36764705882353</v>
      </c>
      <c r="J1234" s="118">
        <f>SUM(SUM(J38,J68,J98,J158,J203,J278,J308,J384,J474,J521,J566,J596,J641,J656,J686,J701,J716,J731,J761,J778,J823,J883,J898,J915,J930,J975,J1005,J1020,J1050,J1065),J1127,J1142,J1159,J1189)/34</f>
        <v>27.1029411764706</v>
      </c>
      <c r="K1234" s="119">
        <f>SUM(SUM(K38,K68,K98,K158,K203,K278,K308,K384,K474,K521,K566,K596,K641,K656,K686,K701,K716,K731,K761,K778,K823,K883,K898,K915,K930,K975,K1005,K1020,K1050,K1065),K1127,K1142,K1159,K1189)/34</f>
        <v>-1.64117647058824</v>
      </c>
    </row>
    <row r="1235" ht="23" customHeight="1">
      <c r="A1235" s="71">
        <v>44409</v>
      </c>
      <c r="B1235" s="72">
        <f>SUM(SUM(B39,B69,B99,B159,B204,B279,B309,B385,B475,B522,B567,B597,B642,B657,B687,B702,B717,B732,B762,B779,B824,B884,B899,B916,B931,B976,B1006,B1021,B1051,B1066),B1128,B1143,B1160,B1190)/34</f>
        <v>30.3937908496732</v>
      </c>
      <c r="C1235" s="73">
        <f>SUM(SUM(C39,C69,C99,C159,C204,C279,C309,C385,C475,C522,C567,C597,C642,C657,C687,C702,C717,C732,C762,C779,C824,C884,C899,C916,C931,C976,C1006,C1021,C1051,C1066),C1128,C1143,C1160,C1190)/34</f>
        <v>30.9382352941176</v>
      </c>
      <c r="D1235" s="116"/>
      <c r="E1235" s="75">
        <f>SUM(SUM(E39,E69,E99,E159,E204,E279,E309,E385,E475,E522,E567,E597,E642,E657,E687,E702,E717,E732,E762,E779,E824,E884,E899,E916,E931,E976,E1006,E1021,E1051,E1066),E1128,E1143,E1160,E1190)/34</f>
        <v>-0.103267973856209</v>
      </c>
      <c r="F1235" s="73">
        <f>SUM(SUM(F39,F69,F99,F159,F204,F279,F309,F385,F475,F522,F567,F597,F642,F657,F687,F702,F717,F732,F762,F779,F824,F884,F899,F916,F931,F976,F1006,F1021,F1051,F1066),F1128,F1143,F1160,F1190)/34</f>
        <v>-0.191176470588235</v>
      </c>
      <c r="G1235" s="120"/>
      <c r="H1235" s="118">
        <f>SUM(SUM(H39,H69,H99,H159,H204,H279,H309,H385,H475,H522,H567,H597,H642,H657,H687,H702,H717,H732,H762,H779,H824,H884,H899,H916,H931,H976,H1006,H1021,H1051,H1066),H1128,H1143,H1160,H1190)/34</f>
        <v>31.1147058823529</v>
      </c>
      <c r="I1235" s="119">
        <f>SUM(SUM(I39,I69,I99,I159,I204,I279,I309,I385,I475,I522,I567,I597,I642,I657,I687,I702,I717,I732,I762,I779,I824,I884,I899,I916,I931,I976,I1006,I1021,I1051,I1066),I1128,I1143,I1160,I1190)/34</f>
        <v>-1.47647058823529</v>
      </c>
      <c r="J1235" s="118">
        <f>SUM(SUM(J39,J69,J99,J159,J204,J279,J309,J385,J475,J522,J567,J597,J642,J657,J687,J702,J717,J732,J762,J779,J824,J884,J899,J916,J931,J976,J1006,J1021,J1051,J1066),J1128,J1143,J1160,J1190)/34</f>
        <v>30.9647058823529</v>
      </c>
      <c r="K1235" s="119">
        <f>SUM(SUM(K39,K69,K99,K159,K204,K279,K309,K385,K475,K522,K567,K597,K642,K657,K687,K702,K717,K732,K762,K779,K824,K884,K899,K916,K931,K976,K1006,K1021,K1051,K1066),K1128,K1143,K1160,K1190)/34</f>
        <v>-0.497058823529412</v>
      </c>
    </row>
    <row r="1236" ht="23" customHeight="1">
      <c r="A1236" s="71">
        <v>44440</v>
      </c>
      <c r="B1236" s="72">
        <f>SUM(SUM(B40,B70,B100,B160,B205,B280,B310,B386,B476,B523,B568,B598,B643,B658,B688,B703,B718,B733,B763,B780,B825,B885,B900,B917,B932,B977,B1007,B1022,B1052,B1067),B1129,B1144,B1161,B1191)/34</f>
        <v>34.2205882352941</v>
      </c>
      <c r="C1236" s="73">
        <f>SUM(SUM(C40,C70,C100,C160,C205,C280,C310,C386,C476,C523,C568,C598,C643,C658,C688,C703,C718,C733,C763,C780,C825,C885,C900,C917,C932,C977,C1007,C1022,C1052,C1067),C1129,C1144,C1161,C1191)/34</f>
        <v>34.9323529411765</v>
      </c>
      <c r="D1236" s="116"/>
      <c r="E1236" s="75">
        <f>SUM(SUM(E40,E70,E100,E160,E205,E280,E310,E386,E476,E523,E568,E598,E643,E658,E688,E703,E718,E733,E763,E780,E825,E885,E900,E917,E932,E977,E1007,E1022,E1052,E1067),E1129,E1144,E1161,E1191)/34</f>
        <v>1.41666666666667</v>
      </c>
      <c r="F1236" s="73">
        <f>SUM(SUM(F40,F70,F100,F160,F205,F280,F310,F386,F476,F523,F568,F598,F643,F658,F688,F703,F718,F733,F763,F780,F825,F885,F900,F917,F932,F977,F1007,F1022,F1052,F1067),F1129,F1144,F1161,F1191)/34</f>
        <v>1.80882352941176</v>
      </c>
      <c r="G1236" s="120"/>
      <c r="H1236" s="118">
        <f>SUM(SUM(H40,H70,H100,H160,H205,H280,H310,H386,H476,H523,H568,H598,H643,H658,H688,H703,H718,H733,H763,H780,H825,H885,H900,H917,H932,H977,H1007,H1022,H1052,H1067),H1129,H1144,H1161,H1191)/34</f>
        <v>35.2735294117647</v>
      </c>
      <c r="I1236" s="119">
        <f>SUM(SUM(I40,I70,I100,I160,I205,I280,I310,I386,I476,I523,I568,I598,I643,I658,I688,I703,I718,I733,I763,I780,I825,I885,I900,I917,I932,I977,I1007,I1022,I1052,I1067),I1129,I1144,I1161,I1191)/34</f>
        <v>0.420588235294118</v>
      </c>
      <c r="J1236" s="118">
        <f>SUM(SUM(J40,J70,J100,J160,J205,J280,J310,J386,J476,J523,J568,J598,J643,J658,J688,J703,J718,J733,J763,J780,J825,J885,J900,J917,J932,J977,J1007,J1022,J1052,J1067),J1129,J1144,J1161,J1191)/34</f>
        <v>35.0411764705882</v>
      </c>
      <c r="K1236" s="119">
        <f>SUM(SUM(K40,K70,K100,K160,K205,K280,K310,K386,K476,K523,K568,K598,K643,K658,K688,K703,K718,K733,K763,K780,K825,K885,K900,K917,K932,K977,K1007,K1022,K1052,K1067),K1129,K1144,K1161,K1191)/34</f>
        <v>1.37058823529412</v>
      </c>
    </row>
    <row r="1237" ht="23" customHeight="1">
      <c r="A1237" s="71">
        <v>44470</v>
      </c>
      <c r="B1237" s="72">
        <f>SUM(SUM(B41,B71,B101,B161,B206,B281,B311,B387,B477,B524,B569,B599,B644,B659,B689,B704,B719,B734,B764,B781,B826,B886,B901,B918,B933,B978,B1008,B1023,B1053,B1068),B1130,B1145,B1162,B1192)/34</f>
        <v>38.2467320261438</v>
      </c>
      <c r="C1237" s="73">
        <f>SUM(SUM(C41,C71,C101,C161,C206,C281,C311,C387,C477,C524,C569,C599,C644,C659,C689,C704,C719,C734,C764,C781,C826,C886,C901,C918,C933,C978,C1008,C1023,C1053,C1068),C1130,C1145,C1162,C1192)/34</f>
        <v>38.1147058823529</v>
      </c>
      <c r="D1237" s="116"/>
      <c r="E1237" s="75">
        <f>SUM(SUM(E41,E71,E101,E161,E206,E281,E311,E387,E477,E524,E569,E599,E644,E659,E689,E704,E719,E734,E764,E781,E826,E886,E901,E918,E933,E978,E1008,E1023,E1053,E1068),E1130,E1145,E1162,E1192)/34</f>
        <v>3.57091503267974</v>
      </c>
      <c r="F1237" s="73">
        <f>SUM(SUM(F41,F71,F101,F161,F206,F281,F311,F387,F477,F524,F569,F599,F644,F659,F689,F704,F719,F734,F764,F781,F826,F886,F901,F918,F933,F978,F1008,F1023,F1053,F1068),F1130,F1145,F1162,F1192)/34</f>
        <v>3.9</v>
      </c>
      <c r="G1237" s="120"/>
      <c r="H1237" s="118">
        <f>SUM(SUM(H41,H71,H101,H161,H206,H281,H311,H387,H477,H524,H569,H599,H644,H659,H689,H704,H719,H734,H764,H781,H826,H886,H901,H918,H933,H978,H1008,H1023,H1053,H1068),H1130,H1145,H1162,H1192)/34</f>
        <v>38.7852941176471</v>
      </c>
      <c r="I1237" s="119">
        <f>SUM(SUM(I41,I71,I101,I161,I206,I281,I311,I387,I477,I524,I569,I599,I644,I659,I689,I704,I719,I734,I764,I781,I826,I886,I901,I918,I933,I978,I1008,I1023,I1053,I1068),I1130,I1145,I1162,I1192)/34</f>
        <v>2.25294117647059</v>
      </c>
      <c r="J1237" s="118">
        <f>SUM(SUM(J41,J71,J101,J161,J206,J281,J311,J387,J477,J524,J569,J599,J644,J659,J689,J704,J719,J734,J764,J781,J826,J886,J901,J918,J933,J978,J1008,J1023,J1053,J1068),J1130,J1145,J1162,J1192)/34</f>
        <v>38.2676470588235</v>
      </c>
      <c r="K1237" s="119">
        <f>SUM(SUM(K41,K71,K101,K161,K206,K281,K311,K387,K477,K524,K569,K599,K644,K659,K689,K704,K719,K734,K764,K781,K826,K886,K901,K918,K933,K978,K1008,K1023,K1053,K1068),K1130,K1145,K1162,K1192)/34</f>
        <v>3.45</v>
      </c>
    </row>
    <row r="1238" ht="23" customHeight="1">
      <c r="A1238" s="71">
        <v>44501</v>
      </c>
      <c r="B1238" s="72">
        <f>SUM(SUM(B42,B72,B102,B162,B207,B282,B312,B388,B478,B525,B570,B600,B645,B660,B690,B705,B720,B735,B765,B782,B827,B887,B902,B919,B934,B979,B1009,B1024,B1054,B1069),B1131,B1146,B1163,B1193)/34</f>
        <v>41.0320261437909</v>
      </c>
      <c r="C1238" s="73">
        <f>SUM(SUM(C42,C72,C102,C162,C207,C282,C312,C388,C478,C525,C570,C600,C645,C660,C690,C705,C720,C735,C765,C782,C827,C887,C902,C919,C934,C979,C1009,C1024,C1054,C1069),C1131,C1146,C1163,C1193)/34</f>
        <v>41.4735294117647</v>
      </c>
      <c r="D1238" s="116"/>
      <c r="E1238" s="75">
        <f>SUM(SUM(E42,E72,E102,E162,E207,E282,E312,E388,E478,E525,E570,E600,E645,E660,E690,E705,E720,E735,E765,E782,E827,E887,E902,E919,E934,E979,E1009,E1024,E1054,E1069),E1131,E1146,E1163,E1193)/34</f>
        <v>5.93660130718954</v>
      </c>
      <c r="F1238" s="73">
        <f>SUM(SUM(F42,F72,F102,F162,F207,F282,F312,F388,F478,F525,F570,F600,F645,F660,F690,F705,F720,F735,F765,F782,F827,F887,F902,F919,F934,F979,F1009,F1024,F1054,F1069),F1131,F1146,F1163,F1193)/34</f>
        <v>6.27941176470588</v>
      </c>
      <c r="G1238" s="120"/>
      <c r="H1238" s="118">
        <f>SUM(SUM(H42,H72,H102,H162,H207,H282,H312,H388,H478,H525,H570,H600,H645,H660,H690,H705,H720,H735,H765,H782,H827,H887,H902,H919,H934,H979,H1009,H1024,H1054,H1069),H1131,H1146,H1163,H1193)/34</f>
        <v>41.9352941176471</v>
      </c>
      <c r="I1238" s="119">
        <f>SUM(SUM(I42,I72,I102,I162,I207,I282,I312,I388,I478,I525,I570,I600,I645,I660,I690,I705,I720,I735,I765,I782,I827,I887,I902,I919,I934,I979,I1009,I1024,I1054,I1069),I1131,I1146,I1163,I1193)/34</f>
        <v>5.13235294117647</v>
      </c>
      <c r="J1238" s="118">
        <f>SUM(SUM(J42,J72,J102,J162,J207,J282,J312,J388,J478,J525,J570,J600,J645,J660,J690,J705,J720,J735,J765,J782,J827,J887,J902,J919,J934,J979,J1009,J1024,J1054,J1069),J1131,J1146,J1163,J1193)/34</f>
        <v>41.6382352941176</v>
      </c>
      <c r="K1238" s="119">
        <f>SUM(SUM(K42,K72,K102,K162,K207,K282,K312,K388,K478,K525,K570,K600,K645,K660,K690,K705,K720,K735,K765,K782,K827,K887,K902,K919,K934,K979,K1009,K1024,K1054,K1069),K1131,K1146,K1163,K1193)/34</f>
        <v>5.85588235294118</v>
      </c>
    </row>
    <row r="1239" ht="23" customHeight="1">
      <c r="A1239" s="71">
        <v>44531</v>
      </c>
      <c r="B1239" s="72">
        <f>SUM(SUM(B43,B73,B103,B163,B208,B283,B313,B389,B479,B526,B571,B601,B646,B661,B691,B706,B721,B736,B766,B783,B828,B888,B903,B920,B935,B980,B1010,B1025,B1055,B1070),B1132,B1147,B1164,B1194)/34</f>
        <v>42.583660130719</v>
      </c>
      <c r="C1239" s="73">
        <f>SUM(SUM(C43,C73,C103,C163,C208,C283,C313,C389,C479,C526,C571,C601,C646,C661,C691,C706,C721,C736,C766,C783,C828,C888,C903,C920,C935,C980,C1010,C1025,C1055,C1070),C1132,C1147,C1164,C1194)/34</f>
        <v>42.6352941176471</v>
      </c>
      <c r="D1239" s="116"/>
      <c r="E1239" s="75">
        <f>SUM(SUM(E43,E73,E103,E163,E208,E283,E313,E389,E479,E526,E571,E601,E646,E661,E691,E706,E721,E736,E766,E783,E828,E888,E903,E920,E935,E980,E1010,E1025,E1055,E1070),E1132,E1147,E1164,E1194)/34</f>
        <v>8.22320261437909</v>
      </c>
      <c r="F1239" s="73">
        <f>SUM(SUM(F43,F73,F103,F163,F208,F283,F313,F389,F479,F526,F571,F601,F646,F661,F691,F706,F721,F736,F766,F783,F828,F888,F903,F920,F935,F980,F1010,F1025,F1055,F1070),F1132,F1147,F1164,F1194)/34</f>
        <v>8.408823529411761</v>
      </c>
      <c r="G1239" s="120"/>
      <c r="H1239" s="118">
        <f>SUM(SUM(H43,H73,H103,H163,H208,H283,H313,H389,H479,H526,H571,H601,H646,H661,H691,H706,H721,H736,H766,H783,H828,H888,H903,H920,H935,H980,H1010,H1025,H1055,H1070),H1132,H1147,H1164,H1194)/34</f>
        <v>42.9588235294118</v>
      </c>
      <c r="I1239" s="119">
        <f>SUM(SUM(I43,I73,I103,I163,I208,I283,I313,I389,I479,I526,I571,I601,I646,I661,I691,I706,I721,I736,I766,I783,I828,I888,I903,I920,I935,I980,I1010,I1025,I1055,I1070),I1132,I1147,I1164,I1194)/34</f>
        <v>7.15882352941176</v>
      </c>
      <c r="J1239" s="118">
        <f>SUM(SUM(J43,J73,J103,J163,J208,J283,J313,J389,J479,J526,J571,J601,J646,J661,J691,J706,J721,J736,J766,J783,J828,J888,J903,J920,J935,J980,J1010,J1025,J1055,J1070),J1132,J1147,J1164,J1194)/34</f>
        <v>42.7558823529412</v>
      </c>
      <c r="K1239" s="119">
        <f>SUM(SUM(K43,K73,K103,K163,K208,K283,K313,K389,K479,K526,K571,K601,K646,K661,K691,K706,K721,K736,K766,K783,K828,K888,K903,K920,K935,K980,K1010,K1025,K1055,K1070),K1132,K1147,K1164,K1194)/34</f>
        <v>8.07352941176471</v>
      </c>
    </row>
    <row r="1240" ht="17" customHeight="1">
      <c r="A1240" t="s" s="82">
        <v>290</v>
      </c>
      <c r="B1240" s="83">
        <f>AVERAGE(B1228:B1239)</f>
        <v>36.2540849673203</v>
      </c>
      <c r="C1240" s="84">
        <f>AVERAGE(C1228:C1239)</f>
        <v>36.3171568627451</v>
      </c>
      <c r="D1240" s="121"/>
      <c r="E1240" s="86">
        <f>AVERAGE(E1228:E1239)</f>
        <v>3.94855664488018</v>
      </c>
      <c r="F1240" s="87">
        <f>AVERAGE(F1228:F1239)</f>
        <v>4.29362745098039</v>
      </c>
      <c r="G1240" s="122"/>
      <c r="H1240" s="123">
        <f>AVERAGE(H1228:H1239)</f>
        <v>36.8210784313726</v>
      </c>
      <c r="I1240" s="124">
        <f>AVERAGE(I1228:I1239)</f>
        <v>2.96691176470588</v>
      </c>
      <c r="J1240" s="123">
        <f>AVERAGE(J1228:J1239)</f>
        <v>36.4313725490196</v>
      </c>
      <c r="K1240" s="124">
        <f>AVERAGE(K1228:K1239)</f>
        <v>3.91225490196078</v>
      </c>
    </row>
    <row r="1241" ht="8" customHeight="1">
      <c r="A1241" s="125"/>
      <c r="B1241" s="92"/>
      <c r="C1241" s="92"/>
      <c r="D1241" s="93"/>
      <c r="E1241" s="92"/>
      <c r="F1241" s="92"/>
      <c r="G1241" s="93"/>
      <c r="H1241" s="92"/>
      <c r="I1241" s="126"/>
      <c r="J1241" s="127"/>
      <c r="K1241" s="127"/>
    </row>
    <row r="1242" ht="47" customHeight="1">
      <c r="A1242" t="s" s="96">
        <v>297</v>
      </c>
      <c r="B1242" t="s" s="97">
        <v>1</v>
      </c>
      <c r="C1242" t="s" s="98">
        <v>287</v>
      </c>
      <c r="D1242" s="99"/>
      <c r="E1242" t="s" s="100">
        <v>3</v>
      </c>
      <c r="F1242" t="s" s="101">
        <v>288</v>
      </c>
      <c r="G1242" s="102"/>
      <c r="H1242" t="s" s="113">
        <v>293</v>
      </c>
      <c r="I1242" t="s" s="114">
        <v>294</v>
      </c>
      <c r="J1242" t="s" s="98">
        <v>295</v>
      </c>
      <c r="K1242" t="s" s="115">
        <v>296</v>
      </c>
    </row>
    <row r="1243" ht="23" customHeight="1">
      <c r="A1243" s="71">
        <v>44197</v>
      </c>
      <c r="B1243" s="105">
        <f>MAX(B32,B62,B92,B152,B197,B272,B302,B378,B468,B515,B560,B590,B635,B650,B680,B695,B710,B725,B755,B772,B817,B877,B892,$B909,$B924,B969,B999,B1014,B1044,MAX(B1059,B1121,B1136,B1153,B1183))</f>
        <v>50.8</v>
      </c>
      <c r="C1243" s="14">
        <f>MAX(C32,C62,C92,C152,C197,C272,C302,C378,C468,C515,C560,C590,C635,C650,C680,C695,C710,C725,C755,C772,C817,C877,C892,$B909,$B924,C969,C999,C1014,C1044,MAX(C1059,C1121,C1136,C1153,C1183))</f>
        <v>48.3</v>
      </c>
      <c r="D1243" s="128"/>
      <c r="E1243" s="38">
        <f>MIN(E32,E62,E92,E152,E197,E272,E302,E378,E468,E515,E560,E590,E635,E650,E680,E695,E710,E725,E755,E772,E817,E877,E892,$B909,$B924,E969,E999,E1014,E1044,MIN(E1059,E1121,E1136,E1153,E1183))</f>
        <v>0.6</v>
      </c>
      <c r="F1243" s="14">
        <f>MIN(F32,F62,F92,F152,F197,F272,F302,F378,F468,F515,F560,F590,F635,F650,F680,F695,F710,F725,F755,F772,F817,F877,F892,$B909,$B924,F969,F999,F1014,F1044,MIN(F1059,F1121,F1136,F1153,F1183))</f>
        <v>1.3</v>
      </c>
      <c r="G1243" s="129"/>
      <c r="H1243" s="41">
        <f>MAX(H32,H62,H92,H152,H197,H272,H302,H378,H468,H515,H560,H590,H635,H650,H680,H695,H710,H725,H755,H772,H817,H877,H892,$H909,$H924,H969,H999,H1014,H1044,MAX(H1059,H1121,H1136,H1153,H1183))</f>
        <v>48.5</v>
      </c>
      <c r="I1243" s="39">
        <f>MIN(I32,I62,I92,I152,I197,I272,I302,I378,I468,I515,I560,I590,I635,I650,I680,I695,I710,I725,I755,I772,I817,I877,I892,$I909,$I924,I969,I999,I1014,I1044,MIN(I1059,I1121,I1136,I1153,I1183))</f>
        <v>-1</v>
      </c>
      <c r="J1243" s="41">
        <f>MAX(J32,J62,J92,J152,J197,J272,J302,J378,J468,J515,J560,J590,J635,J650,J680,J695,J710,J725,J755,J772,J817,J877,J892,$H909,$H924,J969,J999,J1014,J1044,MAX(J1059,J1121,J1136,J1153,J1183))</f>
        <v>48.5</v>
      </c>
      <c r="K1243" s="39">
        <f>MIN(K32,K62,K92,K152,K197,K272,K302,K378,K468,K515,K560,K590,K635,K650,K680,K695,K710,K725,K755,K772,K817,K877,K892,$I909,$I924,K969,K999,K1014,K1044,MIN(K1059,K1121,K1136,K1153,K1183))</f>
        <v>0.6</v>
      </c>
    </row>
    <row r="1244" ht="23" customHeight="1">
      <c r="A1244" s="71">
        <v>44228</v>
      </c>
      <c r="B1244" s="105">
        <f>MAX(B33,B63,B93,B153,B198,B273,B303,B379,B469,B516,B561,B591,B636,B651,B681,B696,B711,B726,B756,B773,B818,B878,B893,$B910,$B925,B970,B1000,B1015,B1045,MAX(B1060,B1122,B1137,B1154,B1184))</f>
        <v>47.8</v>
      </c>
      <c r="C1244" s="14">
        <f>MAX(C33,C63,C93,C153,C198,C273,C303,C379,C469,C516,C561,C591,C636,C651,C681,C696,C711,C726,C756,C773,C818,C878,C893,$B910,$B925,C970,C1000,C1015,C1045,MAX(C1060,C1122,C1137,C1154,C1184))</f>
        <v>46.7</v>
      </c>
      <c r="D1244" s="128"/>
      <c r="E1244" s="38">
        <f>MIN(E33,E63,E93,E153,E198,E273,E303,E379,E469,E516,E561,E591,E636,E651,E681,E696,E711,E726,E756,E773,E818,E878,E893,$B910,$B925,E970,E1000,E1015,E1045,MIN(E1060,E1122,E1137,E1154,E1184))</f>
        <v>0.9</v>
      </c>
      <c r="F1244" s="14">
        <f>MIN(F33,F63,F93,F153,F198,F273,F303,F379,F469,F516,F561,F591,F636,F651,F681,F696,F711,F726,F756,F773,F818,F878,F893,$B910,$B925,F970,F1000,F1015,F1045,MIN(F1060,F1122,F1137,F1154,F1184))</f>
        <v>2.3</v>
      </c>
      <c r="G1244" s="130"/>
      <c r="H1244" s="41">
        <f>MAX(H33,H63,H93,H153,H198,H273,H303,H379,H469,H516,H561,H591,H636,H651,H681,H696,H711,H726,H756,H773,H818,H878,H893,$H910,$H925,H970,H1000,H1015,H1045,MAX(H1060,H1122,H1137,H1154,H1184))</f>
        <v>49.5</v>
      </c>
      <c r="I1244" s="39">
        <f>MIN(I33,I63,I93,I153,I198,I273,I303,I379,I469,I516,I561,I591,I636,I651,I681,I696,I711,I726,I756,I773,I818,I878,I893,$B910,$B925,I970,I1000,I1015,I1045,MIN(I1060,I1122,I1137,I1154,I1184))</f>
        <v>-1.9</v>
      </c>
      <c r="J1244" s="41">
        <f>MAX(J33,J63,J93,J153,J198,J273,J303,J379,J469,J516,J561,J591,J636,J651,J681,J696,J711,J726,J756,J773,J818,J878,J893,$H910,$H925,J970,J1000,J1015,J1045,MAX(J1060,J1122,J1137,J1154,J1184))</f>
        <v>49.5</v>
      </c>
      <c r="K1244" s="39">
        <f>MIN(K33,K63,K93,K153,K198,K273,K303,K379,K469,K516,K561,K591,K636,K651,K681,K696,K711,K726,K756,K773,K818,K878,K893,$B910,$B925,K970,K1000,K1015,K1045,MIN(K1060,K1122,K1137,K1154,K1184))</f>
        <v>0.7</v>
      </c>
    </row>
    <row r="1245" ht="23" customHeight="1">
      <c r="A1245" s="71">
        <v>44256</v>
      </c>
      <c r="B1245" s="105">
        <f>MAX(B34,B64,B94,B154,B199,B274,B304,B380,B470,B517,B562,B592,B637,B652,B682,B697,B712,B727,B757,B774,B819,B879,B894,$B911,$B926,B971,B1001,B1016,B1046,MAX(B1061,B1123,B1138,B1155,B1185))</f>
        <v>45</v>
      </c>
      <c r="C1245" s="14">
        <f>MAX(C34,C64,C94,C154,C199,C274,C304,C380,C470,C517,C562,C592,C637,C652,C682,C697,C712,C727,C757,C774,C819,C879,C894,$B911,$B926,C971,C1001,C1016,C1046,MAX(C1061,C1123,C1138,C1155,C1185))</f>
        <v>44.5</v>
      </c>
      <c r="D1245" s="128"/>
      <c r="E1245" s="38">
        <f>MIN(E34,E64,E94,E154,E199,E274,E304,E380,E470,E517,E562,E592,E637,E652,E682,E697,E712,E727,E757,E774,E819,E879,E894,$B911,$B926,E971,E1001,E1016,E1046,MIN(E1061,E1123,E1138,E1155,E1185))</f>
        <v>-1.1</v>
      </c>
      <c r="F1245" s="14">
        <f>MIN(F34,F64,F94,F154,F199,F274,F304,F380,F470,F517,F562,F592,F637,F652,F682,F697,F712,F727,F757,F774,F819,F879,F894,$B911,$B926,F971,F1001,F1016,F1046,MIN(F1061,F1123,F1138,F1155,F1185))</f>
        <v>-2.2</v>
      </c>
      <c r="G1245" s="130"/>
      <c r="H1245" s="41">
        <f>MAX(H34,H64,H94,H154,H199,H274,H304,H380,H470,H517,H562,H592,H637,H652,H682,H697,H712,H727,H757,H774,H819,H879,H894,$H911,$H926,H971,H1001,H1016,H1046,MAX(H1061,H1123,H1138,H1155,H1185))</f>
        <v>45.3</v>
      </c>
      <c r="I1245" s="39">
        <f>MIN(I34,I64,I94,I154,I199,I274,I304,I380,I470,I517,I562,I592,I637,I652,I682,I697,I712,I727,I757,I774,I819,I879,I894,$B911,$B926,I971,I1001,I1016,I1046,MIN(I1061,I1123,I1138,I1155,I1185))</f>
        <v>-3.2</v>
      </c>
      <c r="J1245" s="41">
        <f>MAX(J34,J64,J94,J154,J199,J274,J304,J380,J470,J517,J562,J592,J637,J652,J682,J697,J712,J727,J757,J774,J819,J879,J894,$H911,$H926,J971,J1001,J1016,J1046,MAX(J1061,J1123,J1138,J1155,J1185))</f>
        <v>44.3</v>
      </c>
      <c r="K1245" s="39">
        <f>MIN(K34,K64,K94,K154,K199,K274,K304,K380,K470,K517,K562,K592,K637,K652,K682,K697,K712,K727,K757,K774,K819,K879,K894,$B911,$B926,K971,K1001,K1016,K1046,MIN(K1061,K1123,K1138,K1155,K1185))</f>
        <v>-3.2</v>
      </c>
    </row>
    <row r="1246" ht="23" customHeight="1">
      <c r="A1246" s="71">
        <v>44287</v>
      </c>
      <c r="B1246" s="105">
        <f>MAX(B35,B65,B95,B155,B200,B275,B305,B381,B471,B518,B563,B593,B638,B653,B683,B698,B713,B728,B758,B775,B820,B880,B895,$B912,$B927,B972,B1002,B1017,B1047,MAX(B1062,B1124,B1139,B1156,B1186))</f>
        <v>41.6666666666667</v>
      </c>
      <c r="C1246" s="14">
        <f>MAX(C35,C65,C95,C155,C200,C275,C305,C381,C471,C518,C563,C593,C638,C653,C683,C698,C713,C728,C758,C775,C820,C880,C895,$B912,$B927,C972,C1002,C1017,C1047,MAX(C1062,C1124,C1139,C1156,C1186))</f>
        <v>41.6666666666667</v>
      </c>
      <c r="D1246" s="128"/>
      <c r="E1246" s="38">
        <f>MIN(E35,E65,E95,E155,E200,E275,E305,E381,E471,E518,E563,E593,E638,E653,E683,E698,E713,E728,E758,E775,E820,E880,E895,$B912,$B927,E972,E1002,E1017,E1047,MIN(E1062,E1124,E1139,E1156,E1186))</f>
        <v>-5.6</v>
      </c>
      <c r="F1246" s="14">
        <f>MIN(F35,F65,F95,F155,F200,F275,F305,F381,F471,F518,F563,F593,F638,F653,F683,F698,F713,F728,F758,F775,F820,F880,F895,$B912,$B927,F972,F1002,F1017,F1047,MIN(F1062,F1124,F1139,F1156,F1186))</f>
        <v>-5</v>
      </c>
      <c r="G1246" s="130"/>
      <c r="H1246" s="41">
        <f>MAX(H35,H65,H95,H155,H200,H275,H305,H381,H471,H518,H563,H593,H638,H653,H683,H698,H713,H728,H758,H775,H820,H880,H895,$H912,$H927,H972,H1002,H1017,H1047,MAX(H1062,H1124,H1139,H1156,H1186))</f>
        <v>41.1</v>
      </c>
      <c r="I1246" s="39">
        <f>MIN(I35,I65,I95,I155,I200,I275,I305,I381,I471,I518,I563,I593,I638,I653,I683,I698,I713,I728,I758,I775,I820,I880,I895,$B912,$B927,I972,I1002,I1017,I1047,MIN(I1062,I1124,I1139,I1156,I1186))</f>
        <v>-5.3</v>
      </c>
      <c r="J1246" s="41">
        <f>MAX(J35,J65,J95,J155,J200,J275,J305,J381,J471,J518,J563,J593,J638,J653,J683,J698,J713,J728,J758,J775,J820,J880,J895,$H912,$H927,J972,J1002,J1017,J1047,MAX(J1062,J1124,J1139,J1156,J1186))</f>
        <v>41</v>
      </c>
      <c r="K1246" s="39">
        <f>MIN(K35,K65,K95,K155,K200,K275,K305,K381,K471,K518,K563,K593,K638,K653,K683,K698,K713,K728,K758,K775,K820,K880,K895,$B912,$B927,K972,K1002,K1017,K1047,MIN(K1062,K1124,K1139,K1156,K1186))</f>
        <v>-5.1</v>
      </c>
    </row>
    <row r="1247" ht="23" customHeight="1">
      <c r="A1247" s="71">
        <v>44317</v>
      </c>
      <c r="B1247" s="105">
        <f>MAX(B36,B66,B96,B156,B201,B276,B306,B382,B472,B519,B564,B594,B639,B654,B684,B699,B714,B729,B759,B776,B821,B881,B896,$B913,$B928,B973,B1003,B1018,B1048,MAX(B1063,B1125,B1140,B1157,B1187))</f>
        <v>39.1</v>
      </c>
      <c r="C1247" s="14">
        <f>MAX(C36,C66,C96,C156,C201,C276,C306,C382,C472,C519,C564,C594,C639,C654,C684,C699,C714,C729,C759,C776,C821,C881,C896,$B913,$B928,C973,C1003,C1018,C1048,MAX(C1063,C1125,C1140,C1157,C1187))</f>
        <v>38.3333333333333</v>
      </c>
      <c r="D1247" s="128"/>
      <c r="E1247" s="38">
        <f>MIN(E36,E66,E96,E156,E201,E276,E306,E382,E472,E519,E564,E594,E639,E654,E684,E699,E714,E729,E759,E776,E821,E881,E896,$B913,$B928,E973,E1003,E1018,E1048,MIN(E1063,E1125,E1140,E1157,E1187))</f>
        <v>-6.7</v>
      </c>
      <c r="F1247" s="14">
        <f>MIN(F36,F66,F96,F156,F201,F276,F306,F382,F472,F519,F564,F594,F639,F654,F684,F699,F714,F729,F759,F776,F821,F881,F896,$B913,$B928,F973,F1003,F1018,F1048,MIN(F1063,F1125,F1140,F1157,F1187))</f>
        <v>-6.2</v>
      </c>
      <c r="G1247" s="130"/>
      <c r="H1247" s="41">
        <f>MAX(H36,H66,H96,H156,H201,H276,H306,H382,H472,H519,H564,H594,H639,H654,H684,H699,H714,H729,H759,H776,H821,H881,H896,$H913,$H928,H973,H1003,H1018,H1048,MAX(H1063,H1125,H1140,H1157,H1187))</f>
        <v>38.7</v>
      </c>
      <c r="I1247" s="39">
        <f>MIN(I36,I66,I96,I156,I201,I276,I306,I382,I472,I519,I564,I594,I639,I654,I684,I699,I714,I729,I759,I776,I821,I881,I896,$B913,$B928,I973,I1003,I1018,I1048,MIN(I1063,I1125,I1140,I1157,I1187))</f>
        <v>-8.5</v>
      </c>
      <c r="J1247" s="41">
        <f>MAX(J36,J66,J96,J156,J201,J276,J306,J382,J472,J519,J564,J594,J639,J654,J684,J699,J714,J729,J759,J776,J821,J881,J896,$H913,$H928,J973,J1003,J1018,J1048,MAX(J1063,J1125,J1140,J1157,J1187))</f>
        <v>38.7</v>
      </c>
      <c r="K1247" s="39">
        <f>MIN(K36,K66,K96,K156,K201,K276,K306,K382,K472,K519,K564,K594,K639,K654,K684,K699,K714,K729,K759,K776,K821,K881,K896,$B913,$B928,K973,K1003,K1018,K1048,MIN(K1063,K1125,K1140,K1157,K1187))</f>
        <v>-8.5</v>
      </c>
    </row>
    <row r="1248" ht="23" customHeight="1">
      <c r="A1248" s="71">
        <v>44348</v>
      </c>
      <c r="B1248" s="105">
        <f>MAX(B37,B67,B97,B157,B202,B277,B307,B383,B473,B520,B565,B595,B640,B655,B685,B700,B715,B730,B760,B777,B822,B882,B897,$B914,$B929,B974,B1004,B1019,B1049,MAX(B1064,B1126,B1141,B1158,B1188))</f>
        <v>37</v>
      </c>
      <c r="C1248" s="14">
        <f>MAX(C37,C67,C97,C157,C202,C277,C307,C383,C473,C520,C565,C595,C640,C655,C685,C700,C715,C730,C760,C777,C822,C882,C897,$B914,$B929,C974,C1004,C1019,C1049,MAX(C1064,C1126,C1141,C1158,C1188))</f>
        <v>36.0555555555556</v>
      </c>
      <c r="D1248" s="128"/>
      <c r="E1248" s="38">
        <f>MIN(E37,E67,E97,E157,E202,E277,E307,E383,E473,E520,E565,E595,E640,E655,E685,E700,E715,E730,E760,E777,E822,E882,E897,$B914,$B929,E974,E1004,E1019,E1049,MIN(E1064,E1126,E1141,E1158,E1188))</f>
        <v>-9.444444444444439</v>
      </c>
      <c r="F1248" s="14">
        <f>MIN(F37,F67,F97,F157,F202,F277,F307,F383,F473,F520,F565,F595,F640,F655,F685,F700,F715,F730,F760,F777,F822,F882,F897,$B914,$B929,F974,F1004,F1019,F1049,MIN(F1064,F1126,F1141,F1158,F1188))</f>
        <v>-8.6</v>
      </c>
      <c r="G1248" s="130"/>
      <c r="H1248" s="41">
        <f>MAX(H37,H67,H97,H157,H202,H277,H307,H383,H473,H520,H565,H595,H640,H655,H685,H700,H715,H730,H760,H777,H822,H882,H897,$H914,$H929,H974,H1004,H1019,H1049,MAX(H1064,H1126,H1141,H1158,H1188))</f>
        <v>36.1</v>
      </c>
      <c r="I1248" s="39">
        <f>MIN(I37,I67,I97,I157,I202,I277,I307,I383,I473,I520,I565,I595,I640,I655,I685,I700,I715,I730,I760,I777,I822,I882,I897,$B914,$B929,I974,I1004,I1019,I1049,MIN(I1064,I1126,I1141,I1158,I1188))</f>
        <v>-11.9</v>
      </c>
      <c r="J1248" s="41">
        <f>MAX(J37,J67,J97,J157,J202,J277,J307,J383,J473,J520,J565,J595,J640,J655,J685,J700,J715,J730,J760,J777,J822,J882,J897,$H914,$H929,J974,J1004,J1019,J1049,MAX(J1064,J1126,J1141,J1158,J1188))</f>
        <v>36.1</v>
      </c>
      <c r="K1248" s="39">
        <f>MIN(K37,K67,K97,K157,K202,K277,K307,K383,K473,K520,K565,K595,K640,K655,K685,K700,K715,K730,K760,K777,K822,K882,K897,$B914,$B929,K974,K1004,K1019,K1049,MIN(K1064,K1126,K1141,K1158,K1188))</f>
        <v>-11.5</v>
      </c>
    </row>
    <row r="1249" ht="23" customHeight="1">
      <c r="A1249" s="71">
        <v>44378</v>
      </c>
      <c r="B1249" s="105">
        <f>MAX(B38,B68,B98,B158,B203,B278,B308,B384,B474,B521,B566,B596,B641,B656,B686,B701,B716,B731,B761,B778,B823,B883,B898,$B915,$B930,B975,B1005,B1020,B1050,MAX(B1065,B1127,B1142,B1159,B1189))</f>
        <v>36.7</v>
      </c>
      <c r="C1249" s="14">
        <f>MAX(C38,C68,C98,C158,C203,C278,C308,C384,C474,C521,C566,C596,C641,C656,C686,C701,C716,C731,C761,C778,C823,C883,C898,$B915,$B930,C975,C1005,C1020,C1050,MAX(C1065,C1127,C1142,C1159,C1189))</f>
        <v>36.1</v>
      </c>
      <c r="D1249" s="128"/>
      <c r="E1249" s="38">
        <f>MIN(E38,E68,E98,E158,E203,E278,E308,E384,E474,E521,E566,E596,E641,E656,E686,E701,E716,E731,E761,E778,E823,E883,E898,$B915,$B930,E975,E1005,E1020,E1050,MIN(E1065,E1127,E1142,E1159,E1189))</f>
        <v>-14</v>
      </c>
      <c r="F1249" s="14">
        <f>MIN(F38,F68,F98,F158,F203,F278,F308,F384,F474,F521,F566,F596,F641,F656,F686,F701,F716,F731,F761,F778,F823,F883,F898,$B915,$B930,F975,F1005,F1020,F1050,MIN(F1065,F1127,F1142,F1159,F1189))</f>
        <v>-9.5</v>
      </c>
      <c r="G1249" s="130"/>
      <c r="H1249" s="41">
        <f>MAX(H38,H68,H98,H158,H203,H278,H308,H384,H474,H521,H566,H596,H641,H656,H686,H701,H716,H731,H761,H778,H823,H883,H898,$H915,$H930,H975,H1005,H1020,H1050,MAX(H1065,H1127,H1142,H1159,H1189))</f>
        <v>36.3</v>
      </c>
      <c r="I1249" s="39">
        <f>MIN(I38,I68,I98,I158,I203,I278,I308,I384,I474,I521,I566,I596,I641,I656,I686,I701,I716,I731,I761,I778,I823,I883,I898,$B915,$B930,I975,I1005,I1020,I1050,MIN(I1065,I1127,I1142,I1159,I1189))</f>
        <v>-13</v>
      </c>
      <c r="J1249" s="41">
        <f>MAX(J38,J68,J98,J158,J203,J278,J308,J384,J474,J521,J566,J596,J641,J656,J686,J701,J716,J731,J761,J778,J823,J883,J898,$H915,$H930,J975,J1005,J1020,J1050,MAX(J1065,J1127,J1142,J1159,J1189))</f>
        <v>36.3</v>
      </c>
      <c r="K1249" s="39">
        <f>MIN(K38,K68,K98,K158,K203,K278,K308,K384,K474,K521,K566,K596,K641,K656,K686,K701,K716,K731,K761,K778,K823,K883,K898,$B915,$B930,K975,K1005,K1020,K1050,MIN(K1065,K1127,K1142,K1159,K1189))</f>
        <v>-10.7</v>
      </c>
    </row>
    <row r="1250" ht="23" customHeight="1">
      <c r="A1250" s="71">
        <v>44409</v>
      </c>
      <c r="B1250" s="105">
        <f>MAX(B39,B69,B99,B159,B204,B279,B309,B385,B475,B522,B567,B597,B642,B657,B687,B702,B717,B732,B762,B779,B824,B884,B899,$B916,$B931,B976,B1006,B1021,B1051,MAX(B1066,B1128,B1143,B1160,B1190))</f>
        <v>38.0555555555556</v>
      </c>
      <c r="C1250" s="14">
        <f>MAX(C39,C69,C99,C159,C204,C279,C309,C385,C475,C522,C567,C597,C642,C657,C687,C702,C717,C732,C762,C779,C824,C884,C899,$B916,$B931,C976,C1006,C1021,C1051,MAX(C1066,C1128,C1143,C1160,C1190))</f>
        <v>38.0555555555556</v>
      </c>
      <c r="D1250" s="128"/>
      <c r="E1250" s="38">
        <f>MIN(E39,E69,E99,E159,E204,E279,E309,E385,E475,E522,E567,E597,E642,E657,E687,E702,E717,E732,E762,E779,E824,E884,E899,$B916,$B931,E976,E1006,E1021,E1051,MIN(E1066,E1128,E1143,E1160,E1190))</f>
        <v>-8.611111111111111</v>
      </c>
      <c r="F1250" s="14">
        <f>MIN(F39,F69,F99,F159,F204,F279,F309,F385,F475,F522,F567,F597,F642,F657,F687,F702,F717,F732,F762,F779,F824,F884,F899,$B916,$B931,F976,F1006,F1021,F1051,MIN(F1066,F1128,F1143,F1160,F1190))</f>
        <v>-8</v>
      </c>
      <c r="G1250" s="130"/>
      <c r="H1250" s="41">
        <f>MAX(H39,H69,H99,H159,H204,H279,H309,H385,H475,H522,H567,H597,H642,H657,H687,H702,H717,H732,H762,H779,H824,H884,H899,$H916,$H931,H976,H1006,H1021,H1051,MAX(H1066,H1128,H1143,H1160,H1190))</f>
        <v>37.8</v>
      </c>
      <c r="I1250" s="39">
        <f>MIN(I39,I69,I99,I159,I204,I279,I309,I385,I475,I522,I567,I597,I642,I657,I687,I702,I717,I732,I762,I779,I824,I884,I899,$B916,$B931,I976,I1006,I1021,I1051,MIN(I1066,I1128,I1143,I1160,I1190))</f>
        <v>-10.9</v>
      </c>
      <c r="J1250" s="41">
        <f>MAX(J39,J69,J99,J159,J204,J279,J309,J385,J475,J522,J567,J597,J642,J657,J687,J702,J717,J732,J762,J779,J824,J884,J899,$H916,$H931,J976,J1006,J1021,J1051,MAX(J1066,J1128,J1143,J1160,J1190))</f>
        <v>37.8</v>
      </c>
      <c r="K1250" s="39">
        <f>MIN(K39,K69,K99,K159,K204,K279,K309,K385,K475,K522,K567,K597,K642,K657,K687,K702,K717,K732,K762,K779,K824,K884,K899,$B916,$B931,K976,K1006,K1021,K1051,MIN(K1066,K1128,K1143,K1160,K1190))</f>
        <v>-9.199999999999999</v>
      </c>
    </row>
    <row r="1251" ht="23" customHeight="1">
      <c r="A1251" s="71">
        <v>44440</v>
      </c>
      <c r="B1251" s="105">
        <f>MAX(B40,B70,B100,B160,B205,B280,B310,B386,B476,B523,B568,B598,B643,B658,B688,B703,B718,B733,B763,B780,B825,B885,B900,$B917,$B932,B977,B1007,B1022,B1052,MAX(B1067,B1129,B1144,B1161,B1191))</f>
        <v>40.1666666666667</v>
      </c>
      <c r="C1251" s="14">
        <f>MAX(C40,C70,C100,C160,C205,C280,C310,C386,C476,C523,C568,C598,C643,C658,C688,C703,C718,C733,C763,C780,C825,C885,C900,$B917,$B932,C977,C1007,C1022,C1052,MAX(C1067,C1129,C1144,C1161,C1191))</f>
        <v>41.5</v>
      </c>
      <c r="D1251" s="128"/>
      <c r="E1251" s="38">
        <f>MIN(E40,E70,E100,E160,E205,E280,E310,E386,E476,E523,E568,E598,E643,E658,E688,E703,E718,E733,E763,E780,E825,E885,E900,$B917,$B932,E977,E1007,E1022,E1052,MIN(E1067,E1129,E1144,E1161,E1191))</f>
        <v>-6.2</v>
      </c>
      <c r="F1251" s="14">
        <f>MIN(F40,F70,F100,F160,F205,F280,F310,F386,F476,F523,F568,F598,F643,F658,F688,F703,F718,F733,F763,F780,F825,F885,F900,$B917,$B932,F977,F1007,F1022,F1052,MIN(F1067,F1129,F1144,F1161,F1191))</f>
        <v>-6</v>
      </c>
      <c r="G1251" s="130"/>
      <c r="H1251" s="41">
        <f>MAX(H40,H70,H100,H160,H205,H280,H310,H386,H476,H523,H568,H598,H643,H658,H688,H703,H718,H733,H763,H780,H825,H885,H900,$H917,$H932,H977,H1007,H1022,H1052,MAX(H1067,H1129,H1144,H1161,H1191))</f>
        <v>41.5</v>
      </c>
      <c r="I1251" s="39">
        <f>MIN(I40,I70,I100,I160,I205,I280,I310,I386,I476,I523,I568,I598,I643,I658,I688,I703,I718,I733,I763,I780,I825,I885,I900,$B917,$B932,I977,I1007,I1022,I1052,MIN(I1067,I1129,I1144,I1161,I1191))</f>
        <v>-7.8</v>
      </c>
      <c r="J1251" s="41">
        <f>MAX(J40,J70,J100,J160,J205,J280,J310,J386,J476,J523,J568,J598,J643,J658,J688,J703,J718,J733,J763,J780,J825,J885,J900,$H917,$H932,J977,J1007,J1022,J1052,MAX(J1067,J1129,J1144,J1161,J1191))</f>
        <v>41.5</v>
      </c>
      <c r="K1251" s="39">
        <f>MIN(K40,K70,K100,K160,K205,K280,K310,K386,K476,K523,K568,K598,K643,K658,K688,K703,K718,K733,K763,K780,K825,K885,K900,$B917,$B932,K977,K1007,K1022,K1052,MIN(K1067,K1129,K1144,K1161,K1191))</f>
        <v>-7.6</v>
      </c>
    </row>
    <row r="1252" ht="23" customHeight="1">
      <c r="A1252" s="71">
        <v>44470</v>
      </c>
      <c r="B1252" s="105">
        <f>MAX(B41,B71,B101,B161,B206,B281,B311,B387,B477,B524,B569,B599,B644,B659,B689,B704,B719,B734,B764,B781,B826,B886,B901,$B918,$B933,B978,B1008,B1023,B1053,MAX(B1068,B1130,B1145,B1162,B1192))</f>
        <v>45.1</v>
      </c>
      <c r="C1252" s="14">
        <f>MAX(C41,C71,C101,C161,C206,C281,C311,C387,C477,C524,C569,C599,C644,C659,C689,C704,C719,C734,C764,C781,C826,C886,C901,$B918,$B933,C978,C1008,C1023,C1053,MAX(C1068,C1130,C1145,C1162,C1192))</f>
        <v>43.9</v>
      </c>
      <c r="D1252" s="128"/>
      <c r="E1252" s="38">
        <f>MIN(E41,E71,E101,E161,E206,E281,E311,E387,E477,E524,E569,E599,E644,E659,E689,E704,E719,E734,E764,E781,E826,E886,E901,$B918,$B933,E978,E1008,E1023,E1053,MIN(E1068,E1130,E1145,E1162,E1192))</f>
        <v>-5.72222222222222</v>
      </c>
      <c r="F1252" s="14">
        <f>MIN(F41,F71,F101,F161,F206,F281,F311,F387,F477,F524,F569,F599,F644,F659,F689,F704,F719,F734,F764,F781,F826,F886,F901,$B918,$B933,F978,F1008,F1023,F1053,MIN(F1068,F1130,F1145,F1162,F1192))</f>
        <v>-3</v>
      </c>
      <c r="G1252" s="130"/>
      <c r="H1252" s="41">
        <f>MAX(H41,H71,H101,H161,H206,H281,H311,H387,H477,H524,H569,H599,H644,H659,H689,H704,H719,H734,H764,H781,H826,H886,H901,$H918,$H933,H978,H1008,H1023,H1053,MAX(H1068,H1130,H1145,H1162,H1192))</f>
        <v>43.9</v>
      </c>
      <c r="I1252" s="39">
        <f>MIN(I41,I71,I101,I161,I206,I281,I311,I387,I477,I524,I569,I599,I644,I659,I689,I704,I719,I734,I764,I781,I826,I886,I901,$B918,$B933,I978,I1008,I1023,I1053,MIN(I1068,I1130,I1145,I1162,I1192))</f>
        <v>-9.4</v>
      </c>
      <c r="J1252" s="41">
        <f>MAX(J41,J71,J101,J161,J206,J281,J311,J387,J477,J524,J569,J599,J644,J659,J689,J704,J719,J734,J764,J781,J826,J886,J901,$H918,$H933,J978,J1008,J1023,J1053,MAX(J1068,J1130,J1145,J1162,J1192))</f>
        <v>43.9</v>
      </c>
      <c r="K1252" s="39">
        <f>MIN(K41,K71,K101,K161,K206,K281,K311,K387,K477,K524,K569,K599,K644,K659,K689,K704,K719,K734,K764,K781,K826,K886,K901,$B918,$B933,K978,K1008,K1023,K1053,MIN(K1068,K1130,K1145,K1162,K1192))</f>
        <v>-5.2</v>
      </c>
    </row>
    <row r="1253" ht="23" customHeight="1">
      <c r="A1253" s="71">
        <v>44501</v>
      </c>
      <c r="B1253" s="105">
        <f>MAX(B42,B72,B102,B162,B207,B282,B312,B388,B478,B525,B570,B600,B645,B660,B690,B705,B720,B735,B765,B782,B827,B887,B902,$B919,$B934,B979,B1009,B1024,B1054,MAX(B1069,B1131,B1146,B1163,B1193))</f>
        <v>47.2</v>
      </c>
      <c r="C1253" s="14">
        <f>MAX(C42,C72,C102,C162,C207,C282,C312,C388,C478,C525,C570,C600,C645,C660,C690,C705,C720,C735,C765,C782,C827,C887,C902,$B919,$B934,C979,C1009,C1024,C1054,MAX(C1069,C1131,C1146,C1163,C1193))</f>
        <v>45.8</v>
      </c>
      <c r="D1253" s="128"/>
      <c r="E1253" s="38">
        <f>MIN(E42,E72,E102,E162,E207,E282,E312,E388,E478,E525,E570,E600,E645,E660,E690,E705,E720,E735,E765,E782,E827,E887,E902,$B919,$B934,E979,E1009,E1024,E1054,MIN(E1069,E1131,E1146,E1163,E1193))</f>
        <v>-0.6</v>
      </c>
      <c r="F1253" s="14">
        <f>MIN(F42,F72,F102,F162,F207,F282,F312,F388,F478,F525,F570,F600,F645,F660,F690,F705,F720,F735,F765,F782,F827,F887,F902,$B919,$B934,F979,F1009,F1024,F1054,MIN(F1069,F1131,F1146,F1163,F1193))</f>
        <v>-1.8</v>
      </c>
      <c r="G1253" s="130"/>
      <c r="H1253" s="41">
        <f>MAX(H42,H72,H102,H162,H207,H282,H312,H388,H478,H525,H570,H600,H645,H660,H690,H705,H720,H735,H765,H782,H827,H887,H902,$H919,$H934,H979,H1009,H1024,H1054,MAX(H1069,H1131,H1146,H1163,H1193))</f>
        <v>46.3</v>
      </c>
      <c r="I1253" s="39">
        <f>MIN(I42,I72,I102,I162,I207,I282,I312,I388,I478,I525,I570,I600,I645,I660,I690,I705,I720,I735,I765,I782,I827,I887,I902,$B919,$B934,I979,I1009,I1024,I1054,MIN(I1069,I1131,I1146,I1163,I1193))</f>
        <v>-3.2</v>
      </c>
      <c r="J1253" s="41">
        <f>MAX(J42,J72,J102,J162,J207,J282,J312,J388,J478,J525,J570,J600,J645,J660,J690,J705,J720,J735,J765,J782,J827,J887,J902,$H919,$H934,J979,J1009,J1024,J1054,MAX(J1069,J1131,J1146,J1163,J1193))</f>
        <v>45.9</v>
      </c>
      <c r="K1253" s="39">
        <f>MIN(K42,K72,K102,K162,K207,K282,K312,K388,K478,K525,K570,K600,K645,K660,K690,K705,K720,K735,K765,K782,K827,K887,K902,$B919,$B934,K979,K1009,K1024,K1054,MIN(K1069,K1131,K1146,K1163,K1193))</f>
        <v>-3.2</v>
      </c>
    </row>
    <row r="1254" ht="23" customHeight="1">
      <c r="A1254" s="71">
        <v>44531</v>
      </c>
      <c r="B1254" s="105">
        <f>MAX(B43,B73,B103,B163,B208,B283,B313,B389,B479,B526,B571,B601,B646,B661,B691,B706,B721,B736,B766,B783,B828,B888,B903,$B920,$B935,B980,B1010,B1025,B1055,MAX(B1070,B1132,B1147,B1164,B1194))</f>
        <v>49.7</v>
      </c>
      <c r="C1254" s="14">
        <f>MAX(C43,C73,C103,C163,C208,C283,C313,C389,C479,C526,C571,C601,C646,C661,C691,C706,C721,C736,C766,C783,C828,C888,C903,$B920,$B935,C980,C1010,C1025,C1055,MAX(C1070,C1132,C1147,C1164,C1194))</f>
        <v>46.8</v>
      </c>
      <c r="D1254" s="128"/>
      <c r="E1254" s="38">
        <f>MIN(E43,E73,E103,E163,E208,E283,E313,E389,E479,E526,E571,E601,E646,E661,E691,E706,E721,E736,E766,E783,E828,E888,E903,$B920,$B935,E980,E1010,E1025,E1055,MIN(E1070,E1132,E1147,E1164,E1194))</f>
        <v>-0.3</v>
      </c>
      <c r="F1254" s="14">
        <f>MIN(F43,F73,F103,F163,F208,F283,F313,F389,F479,F526,F571,F601,F646,F661,F691,F706,F721,F736,F766,F783,F828,F888,F903,$B920,$B935,F980,F1010,F1025,F1055,MIN(F1070,F1132,F1147,F1164,F1194))</f>
        <v>0</v>
      </c>
      <c r="G1254" s="130"/>
      <c r="H1254" s="41">
        <f>MAX(H43,H73,H103,H163,H208,H283,H313,H389,H479,H526,H571,H601,H646,H661,H691,H706,H721,H736,H766,H783,H828,H888,H903,$H920,$H935,H980,H1010,H1025,H1055,MAX(H1070,H1132,H1147,H1164,H1194))</f>
        <v>47</v>
      </c>
      <c r="I1254" s="39">
        <f>MIN(I43,I73,I103,I163,I208,I283,I313,I389,I479,I526,I571,I601,I646,I661,I691,I706,I721,I736,I766,I783,I828,I888,I903,$B920,$B935,I980,I1010,I1025,I1055,MIN(I1070,I1132,I1147,I1164,I1194))</f>
        <v>-1</v>
      </c>
      <c r="J1254" s="41">
        <f>MAX(J43,J73,J103,J163,J208,J283,J313,J389,J479,J526,J571,J601,J646,J661,J691,J706,J721,J736,J766,J783,J828,J888,J903,$H920,$H935,J980,J1010,J1025,J1055,MAX(J1070,J1132,J1147,J1164,J1194))</f>
        <v>46.8</v>
      </c>
      <c r="K1254" s="39">
        <f>MIN(K43,K73,K103,K163,K208,K283,K313,K389,K479,K526,K571,K601,K646,K661,K691,K706,K721,K736,K766,K783,K828,K888,K903,$B920,$B935,K980,K1010,K1025,K1055,MIN(K1070,K1132,K1147,K1164,K1194))</f>
        <v>-0.7</v>
      </c>
    </row>
    <row r="1255" ht="23" customHeight="1">
      <c r="A1255" t="s" s="82">
        <v>290</v>
      </c>
      <c r="B1255" s="83">
        <f>AVERAGE(B1243:B1254)</f>
        <v>43.1907407407408</v>
      </c>
      <c r="C1255" s="84">
        <f>AVERAGE(C1243:C1254)</f>
        <v>42.3092592592593</v>
      </c>
      <c r="D1255" s="121"/>
      <c r="E1255" s="86">
        <f>AVERAGE(E1243:E1254)</f>
        <v>-4.73148148148148</v>
      </c>
      <c r="F1255" s="87">
        <f>AVERAGE(F1243:F1254)</f>
        <v>-3.89166666666667</v>
      </c>
      <c r="G1255" s="122"/>
      <c r="H1255" s="123">
        <f>AVERAGE(H1243:H1254)</f>
        <v>42.6666666666667</v>
      </c>
      <c r="I1255" s="124">
        <f>AVERAGE(I1243:I1254)</f>
        <v>-6.425</v>
      </c>
      <c r="J1255" s="123">
        <f>AVERAGE(J1243:J1254)</f>
        <v>42.525</v>
      </c>
      <c r="K1255" s="124">
        <f>AVERAGE(K1243:K1254)</f>
        <v>-5.3</v>
      </c>
    </row>
    <row r="1256" ht="8" customHeight="1">
      <c r="A1256" s="131"/>
      <c r="B1256" s="132"/>
      <c r="C1256" s="132"/>
      <c r="D1256" s="132"/>
      <c r="E1256" s="132"/>
      <c r="F1256" s="132"/>
      <c r="G1256" s="133"/>
      <c r="H1256" s="133"/>
      <c r="I1256" s="133"/>
      <c r="J1256" s="133"/>
      <c r="K1256" s="134"/>
    </row>
    <row r="1257" ht="47" customHeight="1">
      <c r="A1257" t="s" s="135">
        <v>298</v>
      </c>
      <c r="B1257" t="s" s="61">
        <v>1</v>
      </c>
      <c r="C1257" t="s" s="62">
        <v>287</v>
      </c>
      <c r="D1257" s="63"/>
      <c r="E1257" t="s" s="64">
        <v>3</v>
      </c>
      <c r="F1257" t="s" s="136">
        <v>288</v>
      </c>
      <c r="G1257" s="137"/>
      <c r="H1257" t="s" s="138">
        <v>299</v>
      </c>
      <c r="I1257" t="s" s="139">
        <v>300</v>
      </c>
      <c r="J1257" t="s" s="140">
        <v>301</v>
      </c>
      <c r="K1257" s="141"/>
    </row>
    <row r="1258" ht="23" customHeight="1">
      <c r="A1258" t="s" s="142">
        <v>302</v>
      </c>
      <c r="B1258" s="143">
        <f>AVERAGE(B89,B134,B164,B420,B450,B480,B572,B647,B662,B692,B722,B752,B767,B904,B1071,B1133,B1148,B1165)</f>
        <v>34.9798868312757</v>
      </c>
      <c r="C1258" s="144">
        <f>AVERAGE(C89,C134,C164,C420,C450,C480,C572,C647,C662,C692,C722,C752,C767,C904,C1071,C1133,C1148,C1165)</f>
        <v>34.7152777777778</v>
      </c>
      <c r="D1258" s="145"/>
      <c r="E1258" s="146">
        <f>AVERAGE(E89,E134,E164,E420,E450,E480,E572,E647,E662,E692,E722,E752,E767,E904,E1071,E1133,E1148,E1165)</f>
        <v>5.22139917695474</v>
      </c>
      <c r="F1258" s="144">
        <f>AVERAGE(F89,F134,F164,F420,F450,F480,F572,F647,F662,F692,F722,F752,F767,F904,F1071,F1133,F1148,F1165)</f>
        <v>5.40740740740741</v>
      </c>
      <c r="G1258" s="147"/>
      <c r="H1258" s="40">
        <f>C1258-B1258</f>
        <v>-0.2646090534979</v>
      </c>
      <c r="I1258" s="148">
        <f>F1258-E1258</f>
        <v>0.18600823045267</v>
      </c>
      <c r="J1258" s="78"/>
      <c r="K1258" s="149"/>
    </row>
    <row r="1259" ht="23" customHeight="1">
      <c r="A1259" t="s" s="150">
        <v>303</v>
      </c>
      <c r="B1259" s="151">
        <f>SUM(SUM(B14,B29,B44,B59,B74,B104,B118,B149,B179,B194,B209,B224,B239,B254,B269,B284,B299,B314,B330,B345,B360,B375,B390,B405,B435,B465,B497,B512,B527,B542),SUM(B557,B587,B602,B617,B632,B677,B707,B737,B784,B799,B814,B829,B844,B859,B874,B889,B921,B936,B951,B966,B981,B996,B1011,B1026,B1041,B1056,B1088,B1103,B1118,B1180),B1195)/61</f>
        <v>36.0782345311034</v>
      </c>
      <c r="C1259" s="152">
        <f>SUM(SUM(C14,C29,C44,C59,C74,C104,C118,C149,C179,C194,C209,C224,C239,C254,C269,C284,C299,C314,C330,C345,C360,C375,C390,C405,C435,C465,C497,C512,C527,C542),SUM(C557,C587,C602,C617,C632,C677,C707,C737,C784,C799,C814,C829,C844,C859,C874,C889,C921,C936,C951,C966,C981,C996,C1011,C1026,C1041,C1056,C1088,C1103,C1118,C1180),C1195)/61</f>
        <v>36.1002483854943</v>
      </c>
      <c r="D1259" s="153"/>
      <c r="E1259" s="154">
        <f>SUM(SUM(E14,E29,E44,E59,E74,E104,E118,E149,E179,E194,E209,E224,E239,E254,E269,E284,E299,E314,E330,E345,E360,E375,E390,E405,E435,E465,E497,E512,E527,E542),SUM(E557,E587,E602,E617,E632,E677,E707,E737,E784,E799,E814,E829,E844,E859,E874,E889,E921,E936,E951,E966,E981,E996,E1011,E1026,E1041,E1056,E1088,E1103,E1118,E1180),E1195)/61</f>
        <v>1.95024590163934</v>
      </c>
      <c r="F1259" s="152">
        <f>SUM(SUM(F14,F29,F44,F59,F74,F104,F118,F149,F179,F194,F209,F224,F239,F254,F269,F284,F299,F314,F330,F345,F360,F375,F390,F405,F435,F465,F497,F512,F527,F542),SUM(F557,F587,F602,F617,F632,F677,F707,F737,F784,F799,F814,F829,F844,F859,F874,F889,F921,F936,F951,F966,F981,F996,F1011,F1026,F1041,F1056,F1088,F1103,F1118,F1180),F1195)/61</f>
        <v>2.28387108792846</v>
      </c>
      <c r="G1259" s="155"/>
      <c r="H1259" s="156">
        <f>C1259-B1259</f>
        <v>0.0220138543909</v>
      </c>
      <c r="I1259" s="157">
        <f>F1259-E1259</f>
        <v>0.33362518628912</v>
      </c>
      <c r="J1259" s="88"/>
      <c r="K1259" s="158"/>
    </row>
    <row r="1260" ht="8" customHeight="1">
      <c r="A1260" s="159"/>
      <c r="B1260" s="110"/>
      <c r="C1260" s="110"/>
      <c r="D1260" s="160"/>
      <c r="E1260" s="110"/>
      <c r="F1260" s="110"/>
      <c r="G1260" s="161"/>
      <c r="H1260" s="161"/>
      <c r="I1260" s="161"/>
      <c r="J1260" s="161"/>
      <c r="K1260" s="162"/>
    </row>
    <row r="1261" ht="47" customHeight="1">
      <c r="A1261" t="s" s="163">
        <v>304</v>
      </c>
      <c r="B1261" t="s" s="97">
        <v>1</v>
      </c>
      <c r="C1261" t="s" s="98">
        <v>287</v>
      </c>
      <c r="D1261" s="99"/>
      <c r="E1261" t="s" s="100">
        <v>3</v>
      </c>
      <c r="F1261" t="s" s="114">
        <v>288</v>
      </c>
      <c r="G1261" s="164"/>
      <c r="H1261" t="s" s="113">
        <v>299</v>
      </c>
      <c r="I1261" t="s" s="115">
        <v>300</v>
      </c>
      <c r="J1261" t="s" s="165">
        <v>305</v>
      </c>
      <c r="K1261" s="166"/>
    </row>
    <row r="1262" ht="23" customHeight="1">
      <c r="A1262" t="s" s="142">
        <v>302</v>
      </c>
      <c r="B1262" s="143">
        <f>MAX(B89,B134,B164,B420,B450,B480,B572,B647,B662,B692,B722,B752,B767,B904,B1071,B1133,B1148,B1165)</f>
        <v>38.5333333333333</v>
      </c>
      <c r="C1262" s="144">
        <f>MAX(C89,C134,C164,C420,C450,C480,C572,C647,C662,C692,C722,C752,C767,C904,C1071,C1133,C1148,C1165)</f>
        <v>38.4333333333333</v>
      </c>
      <c r="D1262" s="145"/>
      <c r="E1262" s="146">
        <f>MIN(E89,E134,E164,E420,E450,E480,E572,E647,E662,E692,E722,E752,E767,E904,E1071,E1133,E1148,E1165)</f>
        <v>-2.525</v>
      </c>
      <c r="F1262" s="144">
        <f>MIN(F89,F134,F164,F420,F450,F480,F572,F647,F662,F692,F722,F752,F767,F904,F1071,F1133,F1148,F1165)</f>
        <v>-2.975</v>
      </c>
      <c r="G1262" s="147"/>
      <c r="H1262" s="40">
        <f>C1262-B1262</f>
        <v>-0.1</v>
      </c>
      <c r="I1262" s="148">
        <f>F1262-E1262</f>
        <v>-0.45</v>
      </c>
      <c r="J1262" s="78"/>
      <c r="K1262" s="149"/>
    </row>
    <row r="1263" ht="23" customHeight="1">
      <c r="A1263" t="s" s="150">
        <v>303</v>
      </c>
      <c r="B1263" s="151">
        <f>MAX(B14,B29,B44,B59,B74,B104,B118,B149,B179,B194,B209,B224,B239,B254,B269,B284,B299,B314,B330,B345,B360,B375,B390,B405,B435,B465,B497,B512,B527,MAX(B542,B557,B587,B602,B617,B632,B677,B707,B737,B784,B799,B814,B829,B844,B859,B874,B889,B921,B936,B951,B966,B981,B996,B1011,B1026,B1041,B1056,B1088,B1103,MAX(B1118,B1180,B1195)))</f>
        <v>43.3166666666667</v>
      </c>
      <c r="C1263" s="152">
        <f>MAX(C14,C29,C44,C59,C74,C104,C118,C149,C179,C194,C209,C224,C239,C254,C269,C284,C299,C314,C330,C345,C360,C375,C390,C405,C435,C465,C497,C512,C527,MAX(C542,C557,C587,C602,C617,C632,C677,C707,C737,C784,C799,C814,C829,C844,C859,C874,C889,C921,C936,C951,C966,C981,C996,C1011,C1026,C1041,C1056,C1088,C1103,MAX(C1118,C1180,C1195)))</f>
        <v>41.9916666666667</v>
      </c>
      <c r="D1263" s="153"/>
      <c r="E1263" s="154">
        <f>MIN(E14,E29,E44,E59,E74,E104,E118,E149,E179,E194,E209,E224,E239,E254,E269,E284,E299,E314,E330,E345,E360,E375,E390,E405,E435,E465,E497,E512,E527,MIN(E542,E557,E587,E602,E617,E632,E677,E707,E737,E784,E799,E814,E829,E844,E859,E874,E889,E921,E936,E951,E966,E981,E996,E1011,E1026,E1041,E1056,E1088,E1103,MIN(E1118,E1180,E1195)))</f>
        <v>-6.00833333333333</v>
      </c>
      <c r="F1263" s="152">
        <f>MIN(F14,F29,F44,F59,F74,F104,F118,F149,F179,F194,F209,F224,F239,F254,F269,F284,F299,F314,F330,F345,F360,F375,F390,F405,F435,F465,F497,F512,F527,MIN(F542,F557,F587,F602,F617,F632,F677,F707,F737,F784,F799,F814,F829,F844,F859,F874,F889,F921,F936,F951,F966,F981,F996,F1011,F1026,F1041,F1056,F1088,F1103,MIN(F1118,F1180,F1195)))</f>
        <v>-6.15833333333333</v>
      </c>
      <c r="G1263" s="155"/>
      <c r="H1263" s="156">
        <f>C1263-B1263</f>
        <v>-1.325</v>
      </c>
      <c r="I1263" s="157">
        <f>F1263-E1263</f>
        <v>-0.15</v>
      </c>
      <c r="J1263" s="88"/>
      <c r="K1263" s="158"/>
    </row>
    <row r="1264" ht="8" customHeight="1">
      <c r="A1264" s="125"/>
      <c r="B1264" s="92"/>
      <c r="C1264" s="92"/>
      <c r="D1264" s="93"/>
      <c r="E1264" s="92"/>
      <c r="F1264" s="92"/>
      <c r="G1264" s="161"/>
      <c r="H1264" s="161"/>
      <c r="I1264" s="161"/>
      <c r="J1264" s="161"/>
      <c r="K1264" s="162"/>
    </row>
    <row r="1265" ht="47" customHeight="1">
      <c r="A1265" t="s" s="163">
        <v>306</v>
      </c>
      <c r="B1265" t="s" s="97">
        <v>1</v>
      </c>
      <c r="C1265" t="s" s="98">
        <v>287</v>
      </c>
      <c r="D1265" s="99"/>
      <c r="E1265" t="s" s="100">
        <v>3</v>
      </c>
      <c r="F1265" t="s" s="114">
        <v>288</v>
      </c>
      <c r="G1265" s="164"/>
      <c r="H1265" t="s" s="113">
        <v>299</v>
      </c>
      <c r="I1265" t="s" s="115">
        <v>300</v>
      </c>
      <c r="J1265" t="s" s="165">
        <v>307</v>
      </c>
      <c r="K1265" s="166"/>
    </row>
    <row r="1266" ht="23" customHeight="1">
      <c r="A1266" s="71">
        <v>44197</v>
      </c>
      <c r="B1266" s="72">
        <f>AVERAGE(B77,B122,B152,B408,B438,B468,B560,B635,B650,B680,B710,B740,B755,B892,B1059,B1121,B1136,B1153)</f>
        <v>42.408024691358</v>
      </c>
      <c r="C1266" s="73">
        <f>AVERAGE(C77,C122,C152,C408,C438,C468,C560,C635,C650,C680,C710,C740,C755,C892,C1059,C1121,C1136,C1153)</f>
        <v>41.9777777777778</v>
      </c>
      <c r="D1266" s="106"/>
      <c r="E1266" s="75">
        <f>AVERAGE(E77,E122,E152,E408,E438,E468,E560,E635,E650,E680,E710,E740,E755,E892,E1059,E1121,E1136,E1153)</f>
        <v>10.3277777777778</v>
      </c>
      <c r="F1266" s="73">
        <f>AVERAGE(F77,F122,F152,F408,F438,F468,F560,F635,F650,F680,F710,F740,F755,F892,F1059,F1121,F1136,F1153)</f>
        <v>11.2222222222222</v>
      </c>
      <c r="G1266" s="147"/>
      <c r="H1266" s="118">
        <f>C1266-B1266</f>
        <v>-0.4302469135802</v>
      </c>
      <c r="I1266" s="119">
        <f>F1266-E1266</f>
        <v>0.8944444444444</v>
      </c>
      <c r="J1266" s="78"/>
      <c r="K1266" s="149"/>
    </row>
    <row r="1267" ht="23" customHeight="1">
      <c r="A1267" s="71">
        <v>44228</v>
      </c>
      <c r="B1267" s="72">
        <f>AVERAGE(B78,B123,B153,B409,B439,B469,B561,B636,B651,B681,B711,B741,B756,B893,B1060,B1122,B1137,B1154)</f>
        <v>41.2981481481482</v>
      </c>
      <c r="C1267" s="73">
        <f>AVERAGE(C78,C123,C153,C409,C439,C469,C561,C636,C651,C681,C711,C741,C756,C893,C1060,C1122,C1137,C1154)</f>
        <v>41.2388888888889</v>
      </c>
      <c r="D1267" s="106"/>
      <c r="E1267" s="75">
        <f>AVERAGE(E78,E123,E153,E409,E439,E469,E561,E636,E651,E681,E711,E741,E756,E893,E1060,E1122,E1137,E1154)</f>
        <v>9.97530864197531</v>
      </c>
      <c r="F1267" s="73">
        <f>AVERAGE(F78,F123,F153,F409,F439,F469,F561,F636,F651,F681,F711,F741,F756,F893,F1060,F1122,F1137,F1154)</f>
        <v>10.75</v>
      </c>
      <c r="G1267" s="147"/>
      <c r="H1267" s="118">
        <f>C1267-B1267</f>
        <v>-0.0592592592593</v>
      </c>
      <c r="I1267" s="119">
        <f>F1267-E1267</f>
        <v>0.77469135802469</v>
      </c>
      <c r="J1267" s="78"/>
      <c r="K1267" s="149"/>
    </row>
    <row r="1268" ht="23" customHeight="1">
      <c r="A1268" s="71">
        <v>44256</v>
      </c>
      <c r="B1268" s="72">
        <f>AVERAGE(B79,B124,B154,B410,B440,B470,B562,B637,B652,B682,B712,B742,B757,B894,B1061,B1123,B1138,B1155)</f>
        <v>39.0228395061728</v>
      </c>
      <c r="C1268" s="73">
        <f>AVERAGE(C79,C124,C154,C410,C440,C470,C562,C637,C652,C682,C712,C742,C757,C894,C1061,C1123,C1138,C1155)</f>
        <v>38.2944444444444</v>
      </c>
      <c r="D1268" s="106"/>
      <c r="E1268" s="75">
        <f>AVERAGE(E79,E124,E154,E410,E440,E470,E562,E637,E652,E682,E712,E742,E757,E894,E1061,E1123,E1138,E1155)</f>
        <v>7.96234567901235</v>
      </c>
      <c r="F1268" s="73">
        <f>AVERAGE(F79,F124,F154,F410,F440,F470,F562,F637,F652,F682,F712,F742,F757,F894,F1061,F1123,F1138,F1155)</f>
        <v>8.955555555555559</v>
      </c>
      <c r="G1268" s="147"/>
      <c r="H1268" s="118">
        <f>C1268-B1268</f>
        <v>-0.7283950617284</v>
      </c>
      <c r="I1268" s="119">
        <f>F1268-E1268</f>
        <v>0.99320987654321</v>
      </c>
      <c r="J1268" s="167"/>
      <c r="K1268" s="149"/>
    </row>
    <row r="1269" ht="23" customHeight="1">
      <c r="A1269" s="71">
        <v>44287</v>
      </c>
      <c r="B1269" s="72">
        <f>AVERAGE(B80,B125,B155,B411,B441,B471,B563,B638,B653,B683,B713,B743,B758,B895,B1062,B1124,B1139,B1156)</f>
        <v>34.5882716049383</v>
      </c>
      <c r="C1269" s="73">
        <f>AVERAGE(C80,C125,C155,C411,C441,C471,C563,C638,C653,C683,C713,C743,C758,C895,C1062,C1124,C1139,C1156)</f>
        <v>34.2833333333333</v>
      </c>
      <c r="D1269" s="106"/>
      <c r="E1269" s="75">
        <f>AVERAGE(E80,E125,E155,E411,E441,E471,E563,E638,E653,E683,E713,E743,E758,E895,E1062,E1124,E1139,E1156)</f>
        <v>5.17592592592593</v>
      </c>
      <c r="F1269" s="73">
        <f>AVERAGE(F80,F125,F155,F411,F441,F471,F563,F638,F653,F683,F713,F743,F758,F895,F1062,F1124,F1139,F1156)</f>
        <v>5.27777777777778</v>
      </c>
      <c r="G1269" s="147"/>
      <c r="H1269" s="118">
        <f>C1269-B1269</f>
        <v>-0.304938271605</v>
      </c>
      <c r="I1269" s="119">
        <f>F1269-E1269</f>
        <v>0.10185185185185</v>
      </c>
      <c r="J1269" s="78"/>
      <c r="K1269" s="149"/>
    </row>
    <row r="1270" ht="23" customHeight="1">
      <c r="A1270" s="71">
        <v>44317</v>
      </c>
      <c r="B1270" s="72">
        <f>AVERAGE(B81,B126,B156,B412,B442,B472,B564,B639,B654,B684,B714,B744,B759,B896,B1063,B1125,B1140,B1157)</f>
        <v>30.1981481481482</v>
      </c>
      <c r="C1270" s="73">
        <f>AVERAGE(C81,C126,C156,C412,C442,C472,C564,C639,C654,C684,C714,C744,C759,C896,C1063,C1125,C1140,C1157)</f>
        <v>29.6777777777778</v>
      </c>
      <c r="D1270" s="106"/>
      <c r="E1270" s="75">
        <f>AVERAGE(E81,E126,E156,E412,E442,E472,E564,E639,E654,E684,E714,E744,E759,E896,E1063,E1125,E1140,E1157)</f>
        <v>2.87407407407407</v>
      </c>
      <c r="F1270" s="73">
        <f>AVERAGE(F81,F126,F156,F412,F442,F472,F564,F639,F654,F684,F714,F744,F759,F896,F1063,F1125,F1140,F1157)</f>
        <v>2.33333333333333</v>
      </c>
      <c r="G1270" s="147"/>
      <c r="H1270" s="118">
        <f>C1270-B1270</f>
        <v>-0.5203703703704</v>
      </c>
      <c r="I1270" s="119">
        <f>F1270-E1270</f>
        <v>-0.54074074074074</v>
      </c>
      <c r="J1270" s="78"/>
      <c r="K1270" s="149"/>
    </row>
    <row r="1271" ht="23" customHeight="1">
      <c r="A1271" s="71">
        <v>44348</v>
      </c>
      <c r="B1271" s="72">
        <f>AVERAGE(B82,B127,B157,B413,B443,B473,B565,B640,B655,B685,B715,B745,B760,B897,B1064,B1126,B1141,B1158)</f>
        <v>26.9123456790123</v>
      </c>
      <c r="C1271" s="73">
        <f>AVERAGE(C82,C127,C157,C413,C443,C473,C565,C640,C655,C685,C715,C745,C760,C897,C1064,C1126,C1141,C1158)</f>
        <v>26.2333333333333</v>
      </c>
      <c r="D1271" s="106"/>
      <c r="E1271" s="75">
        <f>AVERAGE(E82,E127,E157,E413,E443,E473,E565,E640,E655,E685,E715,E745,E760,E897,E1064,E1126,E1141,E1158)</f>
        <v>0.791975308641976</v>
      </c>
      <c r="F1271" s="73">
        <f>AVERAGE(F82,F127,F157,F413,F443,F473,F565,F640,F655,F685,F715,F745,F760,F897,F1064,F1126,F1141,F1158)</f>
        <v>0.661111111111111</v>
      </c>
      <c r="G1271" s="147"/>
      <c r="H1271" s="118">
        <f>C1271-B1271</f>
        <v>-0.679012345679</v>
      </c>
      <c r="I1271" s="119">
        <f>F1271-E1271</f>
        <v>-0.130864197530865</v>
      </c>
      <c r="J1271" s="167"/>
      <c r="K1271" s="149"/>
    </row>
    <row r="1272" ht="23" customHeight="1">
      <c r="A1272" s="71">
        <v>44378</v>
      </c>
      <c r="B1272" s="72">
        <f>AVERAGE(B83,B128,B158,B414,B444,B474,B566,B641,B656,B686,B716,B746,B761,B898,B1065,B1127,B1142,B1159)</f>
        <v>26.0154320987654</v>
      </c>
      <c r="C1272" s="73">
        <f>AVERAGE(C83,C128,C158,C414,C444,C474,C566,C641,C656,C686,C716,C746,C761,C898,C1065,C1127,C1142,C1159)</f>
        <v>25.7611111111111</v>
      </c>
      <c r="D1272" s="106"/>
      <c r="E1272" s="75">
        <f>AVERAGE(E83,E128,E158,E414,E444,E474,E566,E641,E656,E686,E716,E746,E761,E898,E1065,E1127,E1142,E1159)</f>
        <v>0.520987654320988</v>
      </c>
      <c r="F1272" s="73">
        <f>AVERAGE(F83,F128,F158,F414,F444,F474,F566,F641,F656,F686,F716,F746,F761,F898,F1065,F1127,F1142,F1159)</f>
        <v>0.311111111111111</v>
      </c>
      <c r="G1272" s="147"/>
      <c r="H1272" s="118">
        <f>C1272-B1272</f>
        <v>-0.2543209876543</v>
      </c>
      <c r="I1272" s="119">
        <f>F1272-E1272</f>
        <v>-0.209876543209877</v>
      </c>
      <c r="J1272" s="78"/>
      <c r="K1272" s="149"/>
    </row>
    <row r="1273" ht="23" customHeight="1">
      <c r="A1273" s="71">
        <v>44409</v>
      </c>
      <c r="B1273" s="72">
        <f>AVERAGE(B84,B129,B159,B415,B445,B475,B567,B642,B657,B687,B717,B747,B762,B899,B1066,B1128,B1143,B1160)</f>
        <v>28.8456790123457</v>
      </c>
      <c r="C1273" s="73">
        <f>AVERAGE(C84,C129,C159,C415,C445,C475,C567,C642,C657,C687,C717,C747,C762,C899,C1066,C1128,C1143,C1160)</f>
        <v>29.2</v>
      </c>
      <c r="D1273" s="106"/>
      <c r="E1273" s="75">
        <f>AVERAGE(E84,E129,E159,E415,E445,E475,E567,E642,E657,E687,E717,E747,E762,E899,E1066,E1128,E1143,E1160)</f>
        <v>1.3641975308642</v>
      </c>
      <c r="F1273" s="73">
        <f>AVERAGE(F84,F129,F159,F415,F445,F475,F567,F642,F657,F687,F717,F747,F762,F899,F1066,F1128,F1143,F1160)</f>
        <v>1.00555555555556</v>
      </c>
      <c r="G1273" s="147"/>
      <c r="H1273" s="118">
        <f>C1273-B1273</f>
        <v>0.3543209876543</v>
      </c>
      <c r="I1273" s="119">
        <f>F1273-E1273</f>
        <v>-0.35864197530864</v>
      </c>
      <c r="J1273" s="78"/>
      <c r="K1273" s="149"/>
    </row>
    <row r="1274" ht="23" customHeight="1">
      <c r="A1274" s="71">
        <v>44440</v>
      </c>
      <c r="B1274" s="72">
        <f>AVERAGE(B85,B130,B160,B416,B446,B476,B568,B643,B658,B688,B718,B748,B763,B900,B1067,B1129,B1144,B1161)</f>
        <v>33.2277777777778</v>
      </c>
      <c r="C1274" s="73">
        <f>AVERAGE(C85,C130,C160,C416,C446,C476,C568,C643,C658,C688,C718,C748,C763,C900,C1067,C1129,C1144,C1161)</f>
        <v>33.05</v>
      </c>
      <c r="D1274" s="106"/>
      <c r="E1274" s="75">
        <f>AVERAGE(E85,E130,E160,E416,E446,E476,E568,E643,E658,E688,E718,E748,E763,E900,E1067,E1129,E1144,E1161)</f>
        <v>2.8820987654321</v>
      </c>
      <c r="F1274" s="73">
        <f>AVERAGE(F85,F130,F160,F416,F446,F476,F568,F643,F658,F688,F718,F748,F763,F900,F1067,F1129,F1144,F1161)</f>
        <v>3</v>
      </c>
      <c r="G1274" s="147"/>
      <c r="H1274" s="118">
        <f>C1274-B1274</f>
        <v>-0.1777777777778</v>
      </c>
      <c r="I1274" s="119">
        <f>F1274-E1274</f>
        <v>0.1179012345679</v>
      </c>
      <c r="J1274" s="167"/>
      <c r="K1274" s="149"/>
    </row>
    <row r="1275" ht="23" customHeight="1">
      <c r="A1275" s="71">
        <v>44470</v>
      </c>
      <c r="B1275" s="72">
        <f>AVERAGE(B86,B131,B161,B417,B447,B477,B569,B644,B659,B689,B719,B749,B764,B901,B1068,B1130,B1145,B1162)</f>
        <v>36.6172839506173</v>
      </c>
      <c r="C1275" s="73">
        <f>AVERAGE(C86,C131,C161,C417,C447,C477,C569,C644,C659,C689,C719,C749,C764,C901,C1068,C1130,C1145,C1162)</f>
        <v>36.1777777777778</v>
      </c>
      <c r="D1275" s="106"/>
      <c r="E1275" s="75">
        <f>AVERAGE(E86,E131,E161,E417,E447,E477,E569,E644,E659,E689,E719,E749,E764,E901,E1068,E1130,E1145,E1162)</f>
        <v>4.72407407407407</v>
      </c>
      <c r="F1275" s="73">
        <f>AVERAGE(F86,F131,F161,F417,F447,F477,F569,F644,F659,F689,F719,F749,F764,F901,F1068,F1130,F1145,F1162)</f>
        <v>4.88888888888889</v>
      </c>
      <c r="G1275" s="147"/>
      <c r="H1275" s="118">
        <f>C1275-B1275</f>
        <v>-0.4395061728395</v>
      </c>
      <c r="I1275" s="119">
        <f>F1275-E1275</f>
        <v>0.16481481481482</v>
      </c>
      <c r="J1275" s="78"/>
      <c r="K1275" s="149"/>
    </row>
    <row r="1276" ht="23" customHeight="1">
      <c r="A1276" s="71">
        <v>44501</v>
      </c>
      <c r="B1276" s="72">
        <f>AVERAGE(B87,B132,B162,B418,B448,B478,B570,B645,B660,B690,B720,B750,B765,B902,B1069,B1131,B1146,B1163)</f>
        <v>39.3679012345679</v>
      </c>
      <c r="C1276" s="73">
        <f>AVERAGE(C87,C132,C162,C418,C448,C478,C570,C645,C660,C690,C720,C750,C765,C902,C1069,C1131,C1146,C1163)</f>
        <v>39.6888888888889</v>
      </c>
      <c r="D1276" s="106"/>
      <c r="E1276" s="75">
        <f>AVERAGE(E87,E132,E162,E418,E448,E478,E570,E645,E660,E690,E720,E750,E765,E902,E1069,E1131,E1146,E1163)</f>
        <v>6.83271604938272</v>
      </c>
      <c r="F1276" s="73">
        <f>AVERAGE(F87,F132,F162,F418,F448,F478,F570,F645,F660,F690,F720,F750,F765,F902,F1069,F1131,F1146,F1163)</f>
        <v>7.23888888888889</v>
      </c>
      <c r="G1276" s="147"/>
      <c r="H1276" s="118">
        <f>C1276-B1276</f>
        <v>0.320987654321</v>
      </c>
      <c r="I1276" s="119">
        <f>F1276-E1276</f>
        <v>0.40617283950617</v>
      </c>
      <c r="J1276" s="78"/>
      <c r="K1276" s="149"/>
    </row>
    <row r="1277" ht="23" customHeight="1">
      <c r="A1277" s="71">
        <v>44531</v>
      </c>
      <c r="B1277" s="72">
        <f>AVERAGE(B88,B133,B163,B419,B449,B479,B571,B646,B661,B691,B721,B751,B766,B903,B1070,B1132,B1147,B1164)</f>
        <v>41.2567901234568</v>
      </c>
      <c r="C1277" s="73">
        <f>AVERAGE(C88,C133,C163,C419,C449,C479,C571,C646,C661,C691,C721,C751,C766,C903,C1070,C1132,C1147,C1164)</f>
        <v>41</v>
      </c>
      <c r="D1277" s="106"/>
      <c r="E1277" s="75">
        <f>AVERAGE(E88,E133,E163,E419,E449,E479,E571,E646,E661,E691,E721,E751,E766,E903,E1070,E1132,E1147,E1164)</f>
        <v>9.22530864197531</v>
      </c>
      <c r="F1277" s="73">
        <f>AVERAGE(F88,F133,F163,F419,F449,F479,F571,F646,F661,F691,F721,F751,F766,F903,F1070,F1132,F1147,F1164)</f>
        <v>9.24444444444444</v>
      </c>
      <c r="G1277" s="147"/>
      <c r="H1277" s="118">
        <f>C1277-B1277</f>
        <v>-0.2567901234568</v>
      </c>
      <c r="I1277" s="119">
        <f>F1277-E1277</f>
        <v>0.01913580246913</v>
      </c>
      <c r="J1277" s="167"/>
      <c r="K1277" s="149"/>
    </row>
    <row r="1278" ht="23" customHeight="1">
      <c r="A1278" t="s" s="82">
        <v>290</v>
      </c>
      <c r="B1278" s="83">
        <f>AVERAGE(B1266:B1277)</f>
        <v>34.9798868312757</v>
      </c>
      <c r="C1278" s="84">
        <f>AVERAGE(C1266:C1277)</f>
        <v>34.7152777777778</v>
      </c>
      <c r="D1278" s="107"/>
      <c r="E1278" s="84">
        <f>AVERAGE(E1266:E1277)</f>
        <v>5.22139917695474</v>
      </c>
      <c r="F1278" s="87">
        <f>AVERAGE(F1266:F1277)</f>
        <v>5.40740740740741</v>
      </c>
      <c r="G1278" s="122"/>
      <c r="H1278" s="168">
        <f>C1278-B1278</f>
        <v>-0.2646090534979</v>
      </c>
      <c r="I1278" s="169">
        <f>F1278-E1278</f>
        <v>0.18600823045267</v>
      </c>
      <c r="J1278" s="88"/>
      <c r="K1278" s="158"/>
    </row>
    <row r="1279" ht="8" customHeight="1">
      <c r="A1279" s="125"/>
      <c r="B1279" s="92"/>
      <c r="C1279" s="92"/>
      <c r="D1279" s="93"/>
      <c r="E1279" s="92"/>
      <c r="F1279" s="92"/>
      <c r="G1279" s="161"/>
      <c r="H1279" s="161"/>
      <c r="I1279" s="161"/>
      <c r="J1279" s="161"/>
      <c r="K1279" s="162"/>
    </row>
    <row r="1280" ht="47" customHeight="1">
      <c r="A1280" t="s" s="163">
        <v>308</v>
      </c>
      <c r="B1280" t="s" s="97">
        <v>1</v>
      </c>
      <c r="C1280" t="s" s="98">
        <v>287</v>
      </c>
      <c r="D1280" s="99"/>
      <c r="E1280" t="s" s="100">
        <v>3</v>
      </c>
      <c r="F1280" t="s" s="114">
        <v>288</v>
      </c>
      <c r="G1280" s="164"/>
      <c r="H1280" t="s" s="113">
        <v>299</v>
      </c>
      <c r="I1280" t="s" s="115">
        <v>300</v>
      </c>
      <c r="J1280" t="s" s="165">
        <v>309</v>
      </c>
      <c r="K1280" s="166"/>
    </row>
    <row r="1281" ht="23" customHeight="1">
      <c r="A1281" s="71">
        <v>44197</v>
      </c>
      <c r="B1281" s="105">
        <f>MAX(B2,B17,B32,B47,B62,B92,B107,B137,B167,B182,B197,B212,B227,B242,B257,B272,B287,B302,B318,B333,B348,B363,B378,B393,B423,B453,B485,B500,B515,MAX(B530,B545,B575,B590,B605,B620,B665,B695,B725,B772,B787,B802,B817,B832,B847,B862,B877,B909,B924,B939,B954,B969,B984,B999,B1014,B1029,B1044,B1076,B1091,MAX(B1106,B1168,B1183)))</f>
        <v>53.1</v>
      </c>
      <c r="C1281" s="14">
        <f>MAX(C2,C17,C32,C47,C62,C92,C107,C137,C167,C182,C197,C212,C227,C242,C257,C272,C287,C302,C318,C333,C348,C363,C378,C393,C423,C453,C485,C500,C515,MAX(C530,C545,C575,C590,C605,C620,C665,C695,C725,C772,C787,C802,C817,C832,C847,C862,C877,C909,C924,C939,C954,C969,C984,C999,C1014,C1029,C1044,C1076,C1091,MAX(C1106,C1168,C1183)))</f>
        <v>49.5</v>
      </c>
      <c r="D1281" s="106"/>
      <c r="E1281" s="38">
        <f>MIN(E2,E17,E32,E47,E62,E92,E107,E137,E167,E182,E197,E212,E227,E242,E257,E272,E287,E302,E318,E333,E348,E363,E378,E393,E423,E453,E485,E500,E515,MIN(E530,E545,E575,E590,E605,E620,E665,E695,E725,E772,E787,E802,E817,E832,E847,E862,E877,E909,E924,E939,E954,E969,E984,E999,E1014,E1029,E1044,E1076,E1091,MIN(E1106,E1168,E1183)))</f>
        <v>-1.2</v>
      </c>
      <c r="F1281" s="14">
        <f>MIN(F2,F17,F32,F47,F62,F92,F107,F137,F167,F182,F197,F212,F227,F242,F257,F272,F287,F302,F318,F333,F348,F363,F378,F393,F423,F453,F485,F500,F515,MIN(F530,F545,F575,F590,F605,F620,F665,F695,F725,F772,F787,F802,F817,F832,F847,F862,F877,F909,F924,F939,F954,F969,F984,F999,F1014,F1029,F1044,F1076,F1091,MIN(F1106,F1168,F1183)))</f>
        <v>-0.2</v>
      </c>
      <c r="G1281" s="147"/>
      <c r="H1281" s="40">
        <f>C1281-B1281</f>
        <v>-3.6</v>
      </c>
      <c r="I1281" s="148">
        <f>F1281-E1281</f>
        <v>1</v>
      </c>
      <c r="J1281" s="78"/>
      <c r="K1281" s="149"/>
    </row>
    <row r="1282" ht="23" customHeight="1">
      <c r="A1282" s="71">
        <v>44228</v>
      </c>
      <c r="B1282" s="105">
        <f>MAX(B3,B18,B33,B48,B63,B93,B108,B138,B168,B183,B198,B213,B228,B243,B258,B273,B288,B303,B319,B334,B349,B364,B379,B394,B424,B454,B486,B501,B516,MAX(B531,B546,B576,B591,B606,B621,B666,B696,B726,B773,B788,B803,B818,B833,B848,B863,B878,B910,B925,B940,B955,B970,B985,B1000,B1015,B1030,B1045,B1077,B1092,MAX(B1107,B1169,B1184)))</f>
        <v>47.8</v>
      </c>
      <c r="C1282" s="14">
        <f>MAX(C3,C18,C33,C48,C63,C93,C108,C138,C168,C183,C198,C213,C228,C243,C258,C273,C288,C303,C319,C334,C349,C364,C379,C394,C424,C454,C486,C501,C516,MAX(C531,C546,C576,C591,C606,C621,C666,C696,C726,C773,C788,C803,C818,C833,C848,C863,C878,C910,C925,C940,C955,C970,C985,C1000,C1015,C1030,C1045,C1077,C1092,MAX(C1107,C1169,C1184)))</f>
        <v>48.2</v>
      </c>
      <c r="D1282" s="106"/>
      <c r="E1282" s="38">
        <f>MIN(E3,E18,E33,E48,E63,E93,E108,E138,E168,E183,E198,E213,E228,E243,E258,E273,E288,E303,E319,E334,E349,E364,E379,E394,E424,E454,E486,E501,E516,MIN(E531,E546,E576,E591,E606,E621,E666,E696,E726,E773,E788,E803,E818,E833,E848,E863,E878,E910,E925,E940,E955,E970,E985,E1000,E1015,E1030,E1045,E1077,E1092,MIN(E1107,E1169,E1184)))</f>
        <v>0</v>
      </c>
      <c r="F1282" s="14">
        <f>MIN(F3,F18,F33,F48,F63,F93,F108,F138,F168,F183,F198,F213,F228,F243,F258,F273,F288,F303,F319,F334,F349,F364,F379,F394,F424,F454,F486,F501,F516,MIN(F531,F546,F576,F591,F606,F621,F666,F696,F726,F773,F788,F803,F818,F833,F848,F863,F878,F910,F925,F940,F955,F970,F985,F1000,F1015,F1030,F1045,F1077,F1092,MIN(F1107,F1169,F1184)))</f>
        <v>-1</v>
      </c>
      <c r="G1282" s="147"/>
      <c r="H1282" s="40">
        <f>C1282-B1282</f>
        <v>0.4</v>
      </c>
      <c r="I1282" s="148">
        <f>F1282-E1282</f>
        <v>-1</v>
      </c>
      <c r="J1282" s="78"/>
      <c r="K1282" s="149"/>
    </row>
    <row r="1283" ht="23" customHeight="1">
      <c r="A1283" s="71">
        <v>44256</v>
      </c>
      <c r="B1283" s="105">
        <f>MAX(B4,B19,B34,B49,B64,B94,B109,B139,B169,B184,B199,B214,B229,B244,B259,B274,B289,B304,B320,B335,B350,B365,B380,B395,B425,B455,B487,B502,B517,MAX(B532,B547,B577,B592,B607,B622,B667,B697,B727,B774,B789,B804,B819,B834,B849,B864,B879,B911,B926,B941,B956,B971,B986,B1001,B1016,B1031,B1046,B1078,B1093,MAX(B1108,B1170,B1185)))</f>
        <v>45.5</v>
      </c>
      <c r="C1283" s="14">
        <f>MAX(C4,C19,C34,C49,C64,C94,C109,C139,C169,C184,C199,C214,C229,C244,C259,C274,C289,C304,C320,C335,C350,C365,C380,C395,C425,C455,C487,C502,C517,MAX(C532,C547,C577,C592,C607,C622,C667,C697,C727,C774,C789,C804,C819,C834,C849,C864,C879,C911,C926,C941,C956,C971,C986,C1001,C1016,C1031,C1046,C1078,C1093,MAX(C1108,C1170,C1185)))</f>
        <v>44.5</v>
      </c>
      <c r="D1283" s="106"/>
      <c r="E1283" s="38">
        <f>MIN(E4,E19,E34,E49,E64,E94,E109,E139,E169,E184,E199,E214,E229,E244,E259,E274,E289,E304,E320,E335,E350,E365,E380,E395,E425,E455,E487,E502,E517,MIN(E532,E547,E577,E592,E607,E622,E667,E697,E727,E774,E789,E804,E819,E834,E849,E864,E879,E911,E926,E941,E956,E971,E986,E1001,E1016,E1031,E1046,E1078,E1093,MIN(E1108,E1170,E1185)))</f>
        <v>-2.1</v>
      </c>
      <c r="F1283" s="14">
        <f>MIN(F4,F19,F34,F49,F64,F94,F109,F139,F169,F184,F199,F214,F229,F244,F259,F274,F289,F304,F320,F335,F350,F365,F380,F395,F425,F455,F487,F502,F517,MIN(F532,F547,F577,F592,F607,F622,F667,F697,F727,F774,F789,F804,F819,F834,F849,F864,F879,F911,F926,F941,F956,F971,F986,F1001,F1016,F1031,F1046,F1078,F1093,MIN(F1108,F1170,F1185)))</f>
        <v>-2.2</v>
      </c>
      <c r="G1283" s="147"/>
      <c r="H1283" s="40">
        <f>C1283-B1283</f>
        <v>-1</v>
      </c>
      <c r="I1283" s="148">
        <f>F1283-E1283</f>
        <v>-0.1</v>
      </c>
      <c r="J1283" s="167"/>
      <c r="K1283" s="149"/>
    </row>
    <row r="1284" ht="23" customHeight="1">
      <c r="A1284" s="71">
        <v>44287</v>
      </c>
      <c r="B1284" s="105">
        <f>MAX(B5,B20,B35,B50,B65,B95,B110,B140,B170,B185,B200,B215,B230,B245,B260,B275,B290,B305,B321,B336,B351,B366,B381,B396,B426,B456,B488,B503,B518,MAX(B533,B548,B578,B593,B608,B623,B668,B698,B728,B775,B790,B805,B820,B835,B850,B865,B880,B912,B927,B942,B957,B972,B987,B1002,B1017,B1032,B1047,B1079,B1094,MAX(B1109,B1171,B1186)))</f>
        <v>42.2</v>
      </c>
      <c r="C1284" s="14">
        <f>MAX(C5,C20,C35,C50,C65,C95,C110,C140,C170,C185,C200,C215,C230,C245,C260,C275,C290,C305,C321,C336,C351,C366,C381,C396,C426,C456,C488,C503,C518,MAX(C533,C548,C578,C593,C608,C623,C668,C698,C728,C775,C790,C805,C820,C835,C850,C865,C880,C912,C927,C942,C957,C972,C987,C1002,C1017,C1032,C1047,C1079,C1094,MAX(C1109,C1171,C1186)))</f>
        <v>41.4</v>
      </c>
      <c r="D1284" s="106"/>
      <c r="E1284" s="38">
        <f>MIN(E5,E20,E35,E50,E65,E95,E110,E140,E170,E185,E200,E215,E230,E245,E260,E275,E290,E305,E321,E336,E351,E366,E381,E396,E426,E456,E488,E503,E518,MIN(E533,E548,E578,E593,E608,E623,E668,E698,E728,E775,E790,E805,E820,E835,E850,E865,E880,E912,E927,E942,E957,E972,E987,E1002,E1017,E1032,E1047,E1079,E1094,MIN(E1109,E1171,E1186)))</f>
        <v>-5.6</v>
      </c>
      <c r="F1284" s="14">
        <f>MIN(F5,F20,F35,F50,F65,F95,F110,F140,F170,F185,F200,F215,F230,F245,F260,F275,F290,F305,F321,F336,F351,F366,F381,F396,F426,F456,F488,F503,F518,MIN(F533,F548,F578,F593,F608,F623,F668,F698,F728,F775,F790,F805,F820,F835,F850,F865,F880,F912,F927,F942,F957,F972,F987,F1002,F1017,F1032,F1047,F1079,F1094,MIN(F1109,F1171,F1186)))</f>
        <v>-6.5</v>
      </c>
      <c r="G1284" s="147"/>
      <c r="H1284" s="40">
        <f>C1284-B1284</f>
        <v>-0.8</v>
      </c>
      <c r="I1284" s="148">
        <f>F1284-E1284</f>
        <v>-0.9</v>
      </c>
      <c r="J1284" s="78"/>
      <c r="K1284" s="149"/>
    </row>
    <row r="1285" ht="23" customHeight="1">
      <c r="A1285" s="71">
        <v>44317</v>
      </c>
      <c r="B1285" s="105">
        <f>MAX(B6,B21,B36,B51,B66,B96,B111,B141,B171,B186,B201,B216,B231,B246,B261,B276,B291,B306,B322,B337,B352,B367,B382,B397,B427,B457,B489,B504,B519,MAX(B534,B549,B579,B594,B609,B624,B669,B699,B729,B776,B791,B806,B821,B836,B851,B866,B881,B913,B928,B943,B958,B973,B988,B1003,B1018,B1033,B1048,B1080,B1095,MAX(B1110,B1172,B1187)))</f>
        <v>39.1</v>
      </c>
      <c r="C1285" s="14">
        <f>MAX(C6,C21,C36,C51,C66,C96,C111,C141,C171,C186,C201,C216,C231,C246,C261,C276,C291,C306,C322,C337,C352,C367,C382,C397,C427,C457,C489,C504,C519,MAX(C534,C549,C579,C594,C609,C624,C669,C699,C729,C776,C791,C806,C821,C836,C851,C866,C881,C913,C928,C943,C958,C973,C988,C1003,C1018,C1033,C1048,C1080,C1095,MAX(C1110,C1172,C1187)))</f>
        <v>39.4</v>
      </c>
      <c r="D1285" s="106"/>
      <c r="E1285" s="38">
        <f>MIN(E6,E21,E36,E51,E66,E96,E111,E141,E171,E186,E201,E216,E231,E246,E261,E276,E291,E306,E322,E337,E352,E367,E382,E397,E427,E457,E489,E504,E519,MIN(E534,E549,E579,E594,E609,E624,E669,E699,E729,E776,E791,E806,E821,E836,E851,E866,E881,E913,E928,E943,E958,E973,E988,E1003,E1018,E1033,E1048,E1080,E1095,MIN(E1110,E1172,E1187)))</f>
        <v>-10.6</v>
      </c>
      <c r="F1285" s="14">
        <f>MIN(F6,F21,F36,F51,F66,F96,F111,F141,F171,F186,F201,F216,F231,F246,F261,F276,F291,F306,F322,F337,F352,F367,F382,F397,F427,F457,F489,F504,F519,MIN(F534,F549,F579,F594,F609,F624,F669,F699,F729,F776,F791,F806,F821,F836,F851,F866,F881,F913,F928,F943,F958,F973,F988,F1003,F1018,F1033,F1048,F1080,F1095,MIN(F1110,F1172,F1187)))</f>
        <v>-8.6</v>
      </c>
      <c r="G1285" s="147"/>
      <c r="H1285" s="40">
        <f>C1285-B1285</f>
        <v>0.3</v>
      </c>
      <c r="I1285" s="148">
        <f>F1285-E1285</f>
        <v>2</v>
      </c>
      <c r="J1285" s="78"/>
      <c r="K1285" s="149"/>
    </row>
    <row r="1286" ht="23" customHeight="1">
      <c r="A1286" s="71">
        <v>44348</v>
      </c>
      <c r="B1286" s="105">
        <f>MAX(B7,B22,B37,B52,B67,B97,B112,B142,B172,B187,B202,B217,B232,B247,B262,B277,B292,B307,B323,B338,B353,B368,B383,B398,B428,B458,B490,B505,B520,MAX(B535,B550,B580,B595,B610,B625,B670,B700,B730,B777,B792,B807,B822,B837,B852,B867,B882,B914,B929,B944,B959,B974,B989,B1004,B1019,B1034,B1049,B1081,B1096,MAX(B1111,B1173,B1188)))</f>
        <v>37.3</v>
      </c>
      <c r="C1286" s="14">
        <f>MAX(C7,C22,C37,C52,C67,C97,C112,C142,C172,C187,C202,C217,C232,C247,C262,C277,C292,C307,C323,C338,C353,C368,C383,C398,C428,C458,C490,C505,C520,MAX(C535,C550,C580,C595,C610,C625,C670,C700,C730,C777,C792,C807,C822,C837,C852,C867,C882,C914,C929,C944,C959,C974,C989,C1004,C1019,C1034,C1049,C1081,C1096,MAX(C1111,C1173,C1188)))</f>
        <v>37.3</v>
      </c>
      <c r="D1286" s="106"/>
      <c r="E1286" s="38">
        <f>MIN(E7,E22,E37,E52,E67,E97,E112,E142,E172,E187,E202,E217,E232,E247,E262,E277,E292,E307,E323,E338,E353,E368,E383,E398,E428,E458,E490,E505,E520,MIN(E535,E550,E580,E595,E610,E625,E670,E700,E730,E777,E792,E807,E822,E837,E852,E867,E882,E914,E929,E944,E959,E974,E989,E1004,E1019,E1034,E1049,E1081,E1096,MIN(E1111,E1173,E1188)))</f>
        <v>-10.3</v>
      </c>
      <c r="F1286" s="14">
        <f>MIN(F7,F22,F37,F52,F67,F97,F112,F142,F172,F187,F202,F217,F232,F247,F262,F277,F292,F307,F323,F338,F353,F368,F383,F398,F428,F458,F490,F505,F520,MIN(F535,F550,F580,F595,F610,F625,F670,F700,F730,F777,F792,F807,F822,F837,F852,F867,F882,F914,F929,F944,F959,F974,F989,F1004,F1019,F1034,F1049,F1081,F1096,MIN(F1111,F1173,F1188)))</f>
        <v>-11.5</v>
      </c>
      <c r="G1286" s="147"/>
      <c r="H1286" s="40">
        <f>C1286-B1286</f>
        <v>0</v>
      </c>
      <c r="I1286" s="148">
        <f>F1286-E1286</f>
        <v>-1.2</v>
      </c>
      <c r="J1286" s="167"/>
      <c r="K1286" s="149"/>
    </row>
    <row r="1287" ht="23" customHeight="1">
      <c r="A1287" s="71">
        <v>44378</v>
      </c>
      <c r="B1287" s="105">
        <f>MAX(B8,B23,B38,B53,B68,B98,B113,B143,B173,B188,B203,B218,B233,B248,B263,B278,B293,B308,B324,B339,B354,B369,B384,B399,B429,B459,B491,B506,B521,MAX(B536,B551,B581,B596,B611,B626,B671,B701,B731,B778,B793,B808,B823,B838,B853,B868,B883,B915,B930,B945,B960,B975,B990,B1005,B1020,B1035,B1050,B1082,B1097,MAX(B1112,B1174,B1189)))</f>
        <v>36.7</v>
      </c>
      <c r="C1287" s="14">
        <f>MAX(C8,C23,C38,C53,C68,C98,C113,C143,C173,C188,C203,C218,C233,C248,C263,C278,C293,C308,C324,C339,C354,C369,C384,C399,C429,C459,C491,C506,C521,MAX(C536,C551,C581,C596,C611,C626,C671,C701,C731,C778,C793,C808,C823,C838,C853,C868,C883,C915,C930,C945,C960,C975,C990,C1005,C1020,C1035,C1050,C1082,C1097,MAX(C1112,C1174,C1189)))</f>
        <v>37.3</v>
      </c>
      <c r="D1287" s="106"/>
      <c r="E1287" s="38">
        <f>MIN(E8,E23,E38,E53,E68,E98,E113,E143,E173,E188,E203,E218,E233,E248,E263,E278,E293,E308,E324,E339,E354,E369,E384,E399,E429,E459,E491,E506,E521,MIN(E536,E551,E581,E596,E611,E626,E671,E701,E731,E778,E793,E808,E823,E838,E853,E868,E883,E915,E930,E945,E960,E975,E990,E1005,E1020,E1035,E1050,E1082,E1097,MIN(E1112,E1174,E1189)))</f>
        <v>-14</v>
      </c>
      <c r="F1287" s="14">
        <f>MIN(F8,F23,F38,F53,F68,F98,F113,F143,F173,F188,F203,F218,F233,F248,F263,F278,F293,F308,F324,F339,F354,F369,F384,F399,F429,F459,F491,F506,F521,MIN(F536,F551,F581,F596,F611,F626,F671,F701,F731,F778,F793,F808,F823,F838,F853,F868,F883,F915,F930,F945,F960,F975,F990,F1005,F1020,F1035,F1050,F1082,F1097,MIN(F1112,F1174,F1189)))</f>
        <v>-11.4</v>
      </c>
      <c r="G1287" s="147"/>
      <c r="H1287" s="40">
        <f>C1287-B1287</f>
        <v>0.6</v>
      </c>
      <c r="I1287" s="148">
        <f>F1287-E1287</f>
        <v>2.6</v>
      </c>
      <c r="J1287" s="78"/>
      <c r="K1287" s="149"/>
    </row>
    <row r="1288" ht="23" customHeight="1">
      <c r="A1288" s="71">
        <v>44409</v>
      </c>
      <c r="B1288" s="105">
        <f>MAX(B9,B24,B39,B54,B69,B99,B114,B144,B174,B189,B204,B219,B234,B249,B264,B279,B294,B309,B325,B340,B355,B370,B385,B400,B430,B460,B492,B507,B522,MAX(B537,B552,B582,B597,B612,B627,B672,B702,B732,B779,B794,B809,B824,B839,B854,B869,B884,B916,B931,B946,B961,B976,B991,B1006,B1021,B1036,B1051,B1083,B1098,MAX(B1113,B1175,B1190)))</f>
        <v>39.2</v>
      </c>
      <c r="C1288" s="14">
        <f>MAX(C9,C24,C39,C54,C69,C99,C114,C144,C174,C189,C204,C219,C234,C249,C264,C279,C294,C309,C325,C340,C355,C370,C385,C400,C430,C460,C492,C507,C522,MAX(C537,C552,C582,C597,C612,C627,C672,C702,C732,C779,C794,C809,C824,C839,C854,C869,C884,C916,C931,C946,C961,C976,C991,C1006,C1021,C1036,C1051,C1083,C1098,MAX(C1113,C1175,C1190)))</f>
        <v>39.7</v>
      </c>
      <c r="D1288" s="106"/>
      <c r="E1288" s="38">
        <f>MIN(E9,E24,E39,E54,E69,E99,E114,E144,E174,E189,E204,E219,E234,E249,E264,E279,E294,E309,E325,E340,E355,E370,E385,E400,E430,E460,E492,E507,E522,MIN(E537,E552,E582,E597,E612,E627,E672,E702,E732,E779,E794,E809,E824,E839,E854,E869,E884,E916,E931,E946,E961,E976,E991,E1006,E1021,E1036,E1051,E1083,E1098,MIN(E1113,E1175,E1190)))</f>
        <v>-11.1</v>
      </c>
      <c r="F1288" s="14">
        <f>MIN(F9,F24,F39,F54,F69,F99,F114,F144,F174,F189,F204,F219,F234,F249,F264,F279,F294,F309,F325,F340,F355,F370,F385,F400,F430,F460,F492,F507,F522,MIN(F537,F552,F582,F597,F612,F627,F672,F702,F732,F779,F794,F809,F824,F839,F854,F869,F884,F916,F931,F946,F961,F976,F991,F1006,F1021,F1036,F1051,F1083,F1098,MIN(F1113,F1175,F1190)))</f>
        <v>-10.5</v>
      </c>
      <c r="G1288" s="147"/>
      <c r="H1288" s="40">
        <f>C1288-B1288</f>
        <v>0.5</v>
      </c>
      <c r="I1288" s="148">
        <f>F1288-E1288</f>
        <v>0.6</v>
      </c>
      <c r="J1288" s="78"/>
      <c r="K1288" s="149"/>
    </row>
    <row r="1289" ht="23" customHeight="1">
      <c r="A1289" s="71">
        <v>44440</v>
      </c>
      <c r="B1289" s="105">
        <f>MAX(B10,B25,B40,B55,B70,B100,B115,B145,B175,B190,B205,B220,B235,B250,B265,B280,B295,B310,B326,B341,B356,B371,B386,B401,B431,B461,B493,B508,B523,MAX(B538,B553,B583,B598,B613,B628,B673,B703,B733,B780,B795,B810,B825,B840,B855,B870,B885,B917,B932,B947,B962,B977,B992,B1007,B1022,B1037,B1052,B1084,B1099,MAX(B1114,B1176,B1191)))</f>
        <v>42.3</v>
      </c>
      <c r="C1289" s="14">
        <f>MAX(C10,C25,C40,C55,C70,C100,C115,C145,C175,C190,C205,C220,C235,C250,C265,C280,C295,C310,C326,C341,C356,C371,C386,C401,C431,C461,C493,C508,C523,MAX(C538,C553,C583,C598,C613,C628,C673,C703,C733,C780,C795,C810,C825,C840,C855,C870,C885,C917,C932,C947,C962,C977,C992,C1007,C1022,C1037,C1052,C1084,C1099,MAX(C1114,C1176,C1191)))</f>
        <v>42</v>
      </c>
      <c r="D1289" s="106"/>
      <c r="E1289" s="38">
        <f>MIN(E10,E25,E40,E55,E70,E100,E115,E145,E175,E190,E205,E220,E235,E250,E265,E280,E295,E310,E326,E341,E356,E371,E386,E401,E431,E461,E493,E508,E523,MIN(E538,E553,E583,E598,E613,E628,E673,E703,E733,E780,E795,E810,E825,E840,E855,E870,E885,E917,E932,E947,E962,E977,E992,E1007,E1022,E1037,E1052,E1084,E1099,MIN(E1114,E1176,E1191)))</f>
        <v>-9.800000000000001</v>
      </c>
      <c r="F1289" s="14">
        <f>MIN(F10,F25,F40,F55,F70,F100,F115,F145,F175,F190,F205,F220,F235,F250,F265,F280,F295,F310,F326,F341,F356,F371,F386,F401,F431,F461,F493,F508,F523,MIN(F538,F553,F583,F598,F613,F628,F673,F703,F733,F780,F795,F810,F825,F840,F855,F870,F885,F917,F932,F947,F962,F977,F992,F1007,F1022,F1037,F1052,F1084,F1099,MIN(F1114,F1176,F1191)))</f>
        <v>-8.6</v>
      </c>
      <c r="G1289" s="147"/>
      <c r="H1289" s="40">
        <f>C1289-B1289</f>
        <v>-0.3</v>
      </c>
      <c r="I1289" s="148">
        <f>F1289-E1289</f>
        <v>1.2</v>
      </c>
      <c r="J1289" s="167"/>
      <c r="K1289" s="149"/>
    </row>
    <row r="1290" ht="23" customHeight="1">
      <c r="A1290" s="71">
        <v>44470</v>
      </c>
      <c r="B1290" s="105">
        <f>MAX(B11,B26,B41,B56,B71,B101,B116,B146,B176,B191,B206,B221,B236,B251,B266,B281,B296,B311,B327,B342,B357,B372,B387,B402,B432,B462,B494,B509,B524,MAX(B539,B554,B584,B599,B614,B629,B674,B704,B734,B781,B796,B811,B826,B841,B856,B871,B886,B918,B933,B948,B963,B978,B993,B1008,B1023,B1038,B1053,B1085,B1100,MAX(B1115,B1177,B1192)))</f>
        <v>45.1</v>
      </c>
      <c r="C1290" s="14">
        <f>MAX(C11,C26,C41,C56,C71,C101,C116,C146,C176,C191,C206,C221,C236,C251,C266,C281,C296,C311,C327,C342,C357,C372,C387,C402,C432,C462,C494,C509,C524,MAX(C539,C554,C584,C599,C614,C629,C674,C704,C734,C781,C796,C811,C826,C841,C856,C871,C886,C918,C933,C948,C963,C978,C993,C1008,C1023,C1038,C1053,C1085,C1100,MAX(C1115,C1177,C1192)))</f>
        <v>45</v>
      </c>
      <c r="D1290" s="106"/>
      <c r="E1290" s="38">
        <f>MIN(E11,E26,E41,E56,E71,E101,E116,E146,E176,E191,E206,E221,E236,E251,E266,E281,E296,E311,E327,E342,E357,E372,E387,E402,E432,E462,E494,E509,E524,MIN(E539,E554,E584,E599,E614,E629,E674,E704,E734,E781,E796,E811,E826,E841,E856,E871,E886,E918,E933,E948,E963,E978,E993,E1008,E1023,E1038,E1053,E1085,E1100,MIN(E1115,E1177,E1192)))</f>
        <v>-5.72222222222222</v>
      </c>
      <c r="F1290" s="14">
        <f>MIN(F11,F26,F41,F56,F71,F101,F116,F146,F176,F191,F206,F221,F236,F251,F266,F281,F296,F311,F327,F342,F357,F372,F387,F402,F432,F462,F494,F509,F524,MIN(F539,F554,F584,F599,F614,F629,F674,F704,F734,F781,F796,F811,F826,F841,F856,F871,F886,F918,F933,F948,F963,F978,F993,F1008,F1023,F1038,F1053,F1085,F1100,MIN(F1115,F1177,F1192)))</f>
        <v>-6.8</v>
      </c>
      <c r="G1290" s="147"/>
      <c r="H1290" s="40">
        <f>C1290-B1290</f>
        <v>-0.1</v>
      </c>
      <c r="I1290" s="148">
        <f>F1290-E1290</f>
        <v>-1.07777777777778</v>
      </c>
      <c r="J1290" s="78"/>
      <c r="K1290" s="149"/>
    </row>
    <row r="1291" ht="23" customHeight="1">
      <c r="A1291" s="71">
        <v>44501</v>
      </c>
      <c r="B1291" s="105">
        <f>MAX(B12,B27,B42,B57,B72,B102,B117,B147,B177,B192,B207,B222,B237,B252,B267,B282,B297,B312,B328,B343,B358,B373,B388,B403,B433,B463,B495,B510,B525,MAX(B540,B555,B585,B600,B615,B630,B675,B705,B735,B782,B797,B812,B827,B842,B857,B872,B887,B919,B934,B949,B964,B979,B994,B1009,B1024,B1039,B1054,B1086,B1101,MAX(B1116,B1178,B1193)))</f>
        <v>48.1</v>
      </c>
      <c r="C1291" s="14">
        <f>MAX(C12,C27,C42,C57,C72,C102,C117,C147,C177,C192,C207,C222,C237,C252,C267,C282,C297,C312,C328,C343,C358,C373,C388,C403,C433,C463,C495,C510,C525,MAX(C540,C555,C585,C600,C615,C630,C675,C705,C735,C782,C797,C812,C827,C842,C857,C872,C887,C919,C934,C949,C964,C979,C994,C1009,C1024,C1039,C1054,C1086,C1101,MAX(C1116,C1178,C1193)))</f>
        <v>46.3</v>
      </c>
      <c r="D1291" s="106"/>
      <c r="E1291" s="38">
        <f>MIN(E12,E27,E42,E57,E72,E102,E117,E147,E177,E192,E207,E222,E237,E252,E267,E282,E297,E312,E328,E343,E358,E373,E388,E403,E433,E463,E495,E510,E525,MIN(E540,E555,E585,E600,E615,E630,E675,E705,E735,E782,E797,E812,E827,E842,E857,E872,E887,E919,E934,E949,E964,E979,E994,E1009,E1024,E1039,E1054,E1086,E1101,MIN(E1116,E1178,E1193)))</f>
        <v>-3.4</v>
      </c>
      <c r="F1291" s="14">
        <f>MIN(F12,F27,F42,F57,F72,F102,F117,F147,F177,F192,F207,F222,F237,F252,F267,F282,F297,F312,F328,F343,F358,F373,F388,F403,F433,F463,F495,F510,F525,MIN(F540,F555,F585,F600,F615,F630,F675,F705,F735,F782,F797,F812,F827,F842,F857,F872,F887,F919,F934,F949,F964,F979,F994,F1009,F1024,F1039,F1054,F1086,F1101,MIN(F1116,F1178,F1193)))</f>
        <v>-4.4</v>
      </c>
      <c r="G1291" s="147"/>
      <c r="H1291" s="40">
        <f>C1291-B1291</f>
        <v>-1.8</v>
      </c>
      <c r="I1291" s="148">
        <f>F1291-E1291</f>
        <v>-1</v>
      </c>
      <c r="J1291" s="78"/>
      <c r="K1291" s="149"/>
    </row>
    <row r="1292" ht="23" customHeight="1">
      <c r="A1292" s="71">
        <v>44531</v>
      </c>
      <c r="B1292" s="105">
        <f>MAX(B13,B28,B43,B58,B73,B103,B118,B148,B178,B193,B208,B223,B238,B253,B268,B283,B298,B313,B329,B344,B359,B374,B389,B404,B434,B464,B496,B511,B526,MAX(B541,B556,B586,B601,B616,B631,B676,B706,B736,B783,B798,B813,B828,B843,B858,B873,B888,B920,B935,B950,B965,B980,B995,B1010,B1025,B1040,B1055,B1087,B1102,MAX(B1117,B1179,B1194)))</f>
        <v>51.9</v>
      </c>
      <c r="C1292" s="14">
        <f>MAX(C13,C28,C43,C58,C73,C103,C118,C148,C178,C193,C208,C223,C238,C253,C268,C283,C298,C313,C329,C344,C359,C374,C389,C404,C434,C464,C496,C511,C526,MAX(C541,C556,C586,C601,C616,C631,C676,C706,C736,C783,C798,C813,C828,C843,C858,C873,C888,C920,C935,C950,C965,C980,C995,C1010,C1025,C1040,C1055,C1087,C1102,MAX(C1117,C1179,C1194)))</f>
        <v>48.6</v>
      </c>
      <c r="D1292" s="106"/>
      <c r="E1292" s="38">
        <f>MIN(E13,E28,E43,E58,E73,E103,E118,E148,E178,E193,E208,E223,E238,E253,E268,E283,E298,E313,E329,E344,E359,E374,E389,E404,E434,E464,E496,E511,E526,MIN(E541,E556,E586,E601,E616,E631,E676,E706,E736,E783,E798,E813,E828,E843,E858,E873,E888,E920,E935,E950,E965,E980,E995,E1010,E1025,E1040,E1055,E1087,E1102,MIN(E1117,E1179,E1194)))</f>
        <v>-1.8</v>
      </c>
      <c r="F1292" s="14">
        <f>MIN(F13,F28,F43,F58,F73,F103,F118,F148,F178,F193,F208,F223,F238,F253,F268,F283,F298,F313,F329,F344,F359,F374,F389,F404,F434,F464,F496,F511,F526,MIN(F541,F556,F586,F601,F616,F631,F676,F706,F736,F783,F798,F813,F828,F843,F858,F873,F888,F920,F935,F950,F965,F980,F995,F1010,F1025,F1040,F1055,F1087,F1102,MIN(F1117,F1179,F1194)))</f>
        <v>-3</v>
      </c>
      <c r="G1292" s="147"/>
      <c r="H1292" s="40">
        <f>C1292-B1292</f>
        <v>-3.3</v>
      </c>
      <c r="I1292" s="148">
        <f>F1292-E1292</f>
        <v>-1.2</v>
      </c>
      <c r="J1292" s="167"/>
      <c r="K1292" s="149"/>
    </row>
    <row r="1293" ht="23" customHeight="1">
      <c r="A1293" t="s" s="170">
        <v>290</v>
      </c>
      <c r="B1293" s="171">
        <f>AVERAGE(B1281:B1292)</f>
        <v>44.025</v>
      </c>
      <c r="C1293" s="172">
        <f>AVERAGE(C1281:C1292)</f>
        <v>43.2666666666667</v>
      </c>
      <c r="D1293" s="173"/>
      <c r="E1293" s="172">
        <f>AVERAGE(E1281:E1292)</f>
        <v>-6.30185185185185</v>
      </c>
      <c r="F1293" s="172">
        <f>AVERAGE(F1281:F1292)</f>
        <v>-6.225</v>
      </c>
      <c r="G1293" s="174"/>
      <c r="H1293" s="175">
        <f>C1293-B1293</f>
        <v>-0.7583333333333</v>
      </c>
      <c r="I1293" s="176">
        <f>F1293-E1293</f>
        <v>0.07685185185185001</v>
      </c>
      <c r="J1293" s="177"/>
      <c r="K1293" s="178"/>
    </row>
    <row r="1294" ht="23" customHeight="1">
      <c r="A1294" t="s" s="179">
        <v>310</v>
      </c>
      <c r="B1294" s="180"/>
      <c r="C1294" s="180"/>
      <c r="D1294" s="180"/>
      <c r="E1294" s="180"/>
      <c r="F1294" s="180"/>
      <c r="G1294" s="180"/>
      <c r="H1294" s="180"/>
      <c r="I1294" s="180"/>
      <c r="J1294" s="180"/>
      <c r="K1294" s="181"/>
    </row>
    <row r="1295" ht="23" customHeight="1">
      <c r="A1295" t="s" s="182">
        <v>311</v>
      </c>
      <c r="B1295" s="183"/>
      <c r="C1295" s="183"/>
      <c r="D1295" s="183"/>
      <c r="E1295" s="183"/>
      <c r="F1295" s="183"/>
      <c r="G1295" s="183"/>
      <c r="H1295" s="183"/>
      <c r="I1295" s="183"/>
      <c r="J1295" s="183"/>
      <c r="K1295" s="184"/>
    </row>
  </sheetData>
  <mergeCells count="5">
    <mergeCell ref="H1197:K1225"/>
    <mergeCell ref="J1257:K1259"/>
    <mergeCell ref="J1261:K1263"/>
    <mergeCell ref="J1265:K1278"/>
    <mergeCell ref="J1280:K1293"/>
  </mergeCells>
  <pageMargins left="0.787401" right="0.787401" top="0.787401" bottom="0.787401" header="0.393701" footer="0.393701"/>
  <pageSetup firstPageNumber="1" fitToHeight="1" fitToWidth="1" scale="100" useFirstPageNumber="0" orientation="landscape" pageOrder="downThenOver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