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axima 50th percentile" sheetId="1" r:id="rId4"/>
    <sheet name="Manual stations" sheetId="2" r:id="rId5"/>
  </sheets>
</workbook>
</file>

<file path=xl/sharedStrings.xml><?xml version="1.0" encoding="utf-8"?>
<sst xmlns="http://schemas.openxmlformats.org/spreadsheetml/2006/main" uniqueCount="156">
  <si>
    <t>Stations 50th percentile maxima</t>
  </si>
  <si>
    <t>102 AWS original probe</t>
  </si>
  <si>
    <t>57 AWS replacement probe</t>
  </si>
  <si>
    <t>Years till replacement</t>
  </si>
  <si>
    <t>Original 50th percentile  frequency change 5 year averages pa</t>
  </si>
  <si>
    <t>Replacement 50th percentile frequency change 6 year averages pa</t>
  </si>
  <si>
    <t>Original 50th percentile C temperature change 5 year averages pa</t>
  </si>
  <si>
    <t>Replacement 50th percentile C temperature change 6 year averages pa</t>
  </si>
  <si>
    <t>Original probes</t>
  </si>
  <si>
    <t>Replacement probes</t>
  </si>
  <si>
    <t>Adelaide</t>
  </si>
  <si>
    <t>Rosemount</t>
  </si>
  <si>
    <t>Albany</t>
  </si>
  <si>
    <t>Alice Springs</t>
  </si>
  <si>
    <t>Unknown</t>
  </si>
  <si>
    <t>Temp Control</t>
  </si>
  <si>
    <t>Amberley</t>
  </si>
  <si>
    <t>Birdsville</t>
  </si>
  <si>
    <t>Bourke</t>
  </si>
  <si>
    <t>WIKA TR40</t>
  </si>
  <si>
    <t>Bridgetown</t>
  </si>
  <si>
    <t>Brisbane</t>
  </si>
  <si>
    <t>Broome</t>
  </si>
  <si>
    <t>Bundaberg</t>
  </si>
  <si>
    <t>Burketown</t>
  </si>
  <si>
    <t>Butlers Gorge</t>
  </si>
  <si>
    <t>Cabramurra</t>
  </si>
  <si>
    <t>Cairns</t>
  </si>
  <si>
    <t>Camooweal</t>
  </si>
  <si>
    <t>Canberra</t>
  </si>
  <si>
    <t>Cape Borda</t>
  </si>
  <si>
    <t>Cape Bruny</t>
  </si>
  <si>
    <t>Cape Leeuwin</t>
  </si>
  <si>
    <t>Temp Control 2019</t>
  </si>
  <si>
    <t>Cape Moreton</t>
  </si>
  <si>
    <t>Cape Otway</t>
  </si>
  <si>
    <t>Carnarvon</t>
  </si>
  <si>
    <t>Ceduna</t>
  </si>
  <si>
    <t>Charleville</t>
  </si>
  <si>
    <t>Cobar</t>
  </si>
  <si>
    <t>Temp Control 2004</t>
  </si>
  <si>
    <t>Coffs Harbour</t>
  </si>
  <si>
    <t>Cunderdin</t>
  </si>
  <si>
    <t>Dalwallinu</t>
  </si>
  <si>
    <t>Darwin</t>
  </si>
  <si>
    <t>Deniliquin</t>
  </si>
  <si>
    <t>Dubbo</t>
  </si>
  <si>
    <t>Eddystone</t>
  </si>
  <si>
    <t>Esperance</t>
  </si>
  <si>
    <t>Eucla</t>
  </si>
  <si>
    <t>Forrest</t>
  </si>
  <si>
    <t>Gabo Island</t>
  </si>
  <si>
    <t>Gayndah</t>
  </si>
  <si>
    <t>Georgetown</t>
  </si>
  <si>
    <t>Geraldton</t>
  </si>
  <si>
    <t>Giles</t>
  </si>
  <si>
    <t>Temp Control 2008</t>
  </si>
  <si>
    <t>Grove</t>
  </si>
  <si>
    <t>Halls Creek</t>
  </si>
  <si>
    <t>Hobart</t>
  </si>
  <si>
    <t>Horn Island</t>
  </si>
  <si>
    <t>Temp Control 2003</t>
  </si>
  <si>
    <t>Kalgoorlie</t>
  </si>
  <si>
    <t>Kalumburu</t>
  </si>
  <si>
    <t>Karijini North</t>
  </si>
  <si>
    <t>Katanning</t>
  </si>
  <si>
    <t>Launceston</t>
  </si>
  <si>
    <t>Laverton</t>
  </si>
  <si>
    <t>Learmonth</t>
  </si>
  <si>
    <t>Longreach</t>
  </si>
  <si>
    <t>Low Head</t>
  </si>
  <si>
    <t>Mackay</t>
  </si>
  <si>
    <t>Marble Bar</t>
  </si>
  <si>
    <t>Marree</t>
  </si>
  <si>
    <t>Meekatharra</t>
  </si>
  <si>
    <t>Melbourne</t>
  </si>
  <si>
    <t>Mildura</t>
  </si>
  <si>
    <t>Miles</t>
  </si>
  <si>
    <t>Morawa</t>
  </si>
  <si>
    <t>Moree</t>
  </si>
  <si>
    <t>Mt Gambier</t>
  </si>
  <si>
    <t>Nhill</t>
  </si>
  <si>
    <t>Normanton</t>
  </si>
  <si>
    <t>Nowra</t>
  </si>
  <si>
    <t>Nuriootpa</t>
  </si>
  <si>
    <t>Oodnadatta</t>
  </si>
  <si>
    <t>Orbost</t>
  </si>
  <si>
    <t>Palmerville</t>
  </si>
  <si>
    <t>Perth</t>
  </si>
  <si>
    <t>Pt Perpendicular</t>
  </si>
  <si>
    <t>Port Hedland</t>
  </si>
  <si>
    <t>Port Lincoln</t>
  </si>
  <si>
    <t>Port Macquarie</t>
  </si>
  <si>
    <t>Rabbit Flat</t>
  </si>
  <si>
    <t>Richmond NSW</t>
  </si>
  <si>
    <t>Richmond Qld</t>
  </si>
  <si>
    <t>Robe</t>
  </si>
  <si>
    <t>Telmet 320</t>
  </si>
  <si>
    <t>Rockhampton</t>
  </si>
  <si>
    <t>Rutherglen</t>
  </si>
  <si>
    <t>Sale</t>
  </si>
  <si>
    <t>Scone</t>
  </si>
  <si>
    <t>Snowtown</t>
  </si>
  <si>
    <t>St George</t>
  </si>
  <si>
    <t>Sydney</t>
  </si>
  <si>
    <t>Rosemount 2017</t>
  </si>
  <si>
    <t>Tarcoola</t>
  </si>
  <si>
    <t>Tennant Creek</t>
  </si>
  <si>
    <t>Thargomindah</t>
  </si>
  <si>
    <t>Tibooburra</t>
  </si>
  <si>
    <t>Townsville</t>
  </si>
  <si>
    <t>Vic River Downs</t>
  </si>
  <si>
    <t>Wagga Wagga</t>
  </si>
  <si>
    <t>Walgett</t>
  </si>
  <si>
    <t>Wandering</t>
  </si>
  <si>
    <t>Weipa</t>
  </si>
  <si>
    <t>Wilcannia</t>
  </si>
  <si>
    <t>Williamtown</t>
  </si>
  <si>
    <t>Temp Control 2005</t>
  </si>
  <si>
    <t>Wilsons Prom</t>
  </si>
  <si>
    <t>Woomera</t>
  </si>
  <si>
    <t>Wyalong</t>
  </si>
  <si>
    <t>Yamba</t>
  </si>
  <si>
    <t>Averages above</t>
  </si>
  <si>
    <t>Averages between</t>
  </si>
  <si>
    <t>Averages start after 1996</t>
  </si>
  <si>
    <t>Increased frequency</t>
  </si>
  <si>
    <t>Decreased frequency</t>
  </si>
  <si>
    <t>Manual stations 50th percentile maxima</t>
  </si>
  <si>
    <t>Years</t>
  </si>
  <si>
    <t>Frequency</t>
  </si>
  <si>
    <t>C Celsius</t>
  </si>
  <si>
    <t>Barcaldine</t>
  </si>
  <si>
    <t>1962-1991</t>
  </si>
  <si>
    <t>1992-2022</t>
  </si>
  <si>
    <t>Bathurst</t>
  </si>
  <si>
    <t>1910-1964</t>
  </si>
  <si>
    <t>1965-2022</t>
  </si>
  <si>
    <t>Boulia</t>
  </si>
  <si>
    <t>Charters Towers</t>
  </si>
  <si>
    <t>1910-1965</t>
  </si>
  <si>
    <t>1966-2022</t>
  </si>
  <si>
    <t>Gunnedah</t>
  </si>
  <si>
    <t>1949-1985</t>
  </si>
  <si>
    <t>1986-2022</t>
  </si>
  <si>
    <t>Inverell</t>
  </si>
  <si>
    <t>Kerang</t>
  </si>
  <si>
    <t>Kyancutta</t>
  </si>
  <si>
    <t>Merredin</t>
  </si>
  <si>
    <t>1913-1967</t>
  </si>
  <si>
    <t>1968-2021</t>
  </si>
  <si>
    <t>Moruya Heads</t>
  </si>
  <si>
    <t>First half averages</t>
  </si>
  <si>
    <t>Second half averages</t>
  </si>
  <si>
    <t>Change</t>
  </si>
  <si>
    <t>6.7%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</si>
</sst>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9">
    <font>
      <sz val="10"/>
      <color indexed="8"/>
      <name val="Helvetica Neue"/>
    </font>
    <font>
      <sz val="12"/>
      <color indexed="8"/>
      <name val="Helvetica Neue"/>
    </font>
    <font>
      <b val="1"/>
      <sz val="14"/>
      <color indexed="8"/>
      <name val="Arial"/>
    </font>
    <font>
      <b val="1"/>
      <sz val="10"/>
      <color indexed="8"/>
      <name val="Arial"/>
    </font>
    <font>
      <b val="1"/>
      <sz val="12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sz val="8"/>
      <color indexed="8"/>
      <name val="Arial"/>
    </font>
    <font>
      <b val="1"/>
      <sz val="11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8"/>
        <bgColor auto="1"/>
      </patternFill>
    </fill>
  </fills>
  <borders count="39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>
        <color indexed="8"/>
      </bottom>
      <diagonal/>
    </border>
    <border>
      <left style="medium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medium"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 style="thin">
        <color indexed="11"/>
      </right>
      <top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8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center" vertical="center" wrapText="1"/>
    </xf>
    <xf numFmtId="49" fontId="3" fillId="2" borderId="2" applyNumberFormat="1" applyFont="1" applyFill="1" applyBorder="1" applyAlignment="1" applyProtection="0">
      <alignment horizontal="center" vertical="center" wrapText="1"/>
    </xf>
    <xf numFmtId="49" fontId="3" fillId="2" borderId="3" applyNumberFormat="1" applyFont="1" applyFill="1" applyBorder="1" applyAlignment="1" applyProtection="0">
      <alignment horizontal="center" vertical="center" wrapText="1"/>
    </xf>
    <xf numFmtId="49" fontId="3" fillId="2" borderId="1" applyNumberFormat="1" applyFont="1" applyFill="1" applyBorder="1" applyAlignment="1" applyProtection="0">
      <alignment horizontal="center" vertical="center" wrapText="1"/>
    </xf>
    <xf numFmtId="49" fontId="3" borderId="4" applyNumberFormat="1" applyFont="1" applyFill="0" applyBorder="1" applyAlignment="1" applyProtection="0">
      <alignment horizontal="center" vertical="center" wrapText="1"/>
    </xf>
    <xf numFmtId="0" fontId="3" borderId="4" applyNumberFormat="0" applyFont="1" applyFill="0" applyBorder="1" applyAlignment="1" applyProtection="0">
      <alignment horizontal="center" vertical="center" wrapText="1"/>
    </xf>
    <xf numFmtId="49" fontId="4" fillId="3" borderId="5" applyNumberFormat="1" applyFont="1" applyFill="1" applyBorder="1" applyAlignment="1" applyProtection="0">
      <alignment horizontal="center" vertical="center" wrapText="1"/>
    </xf>
    <xf numFmtId="0" fontId="5" borderId="6" applyNumberFormat="1" applyFont="1" applyFill="0" applyBorder="1" applyAlignment="1" applyProtection="0">
      <alignment horizontal="center" vertical="center" wrapText="1"/>
    </xf>
    <xf numFmtId="0" fontId="5" borderId="7" applyNumberFormat="1" applyFont="1" applyFill="0" applyBorder="1" applyAlignment="1" applyProtection="0">
      <alignment horizontal="center" vertical="center" wrapText="1"/>
    </xf>
    <xf numFmtId="0" fontId="5" borderId="8" applyNumberFormat="1" applyFont="1" applyFill="0" applyBorder="1" applyAlignment="1" applyProtection="0">
      <alignment horizontal="center" vertical="center" wrapText="1"/>
    </xf>
    <xf numFmtId="59" fontId="5" fillId="4" borderId="9" applyNumberFormat="1" applyFont="1" applyFill="1" applyBorder="1" applyAlignment="1" applyProtection="0">
      <alignment horizontal="center" vertical="center" wrapText="1"/>
    </xf>
    <xf numFmtId="59" fontId="5" fillId="2" borderId="7" applyNumberFormat="1" applyFont="1" applyFill="1" applyBorder="1" applyAlignment="1" applyProtection="0">
      <alignment horizontal="center" vertical="center" wrapText="1"/>
    </xf>
    <xf numFmtId="59" fontId="5" fillId="4" borderId="7" applyNumberFormat="1" applyFont="1" applyFill="1" applyBorder="1" applyAlignment="1" applyProtection="0">
      <alignment horizontal="center" vertical="center" wrapText="1"/>
    </xf>
    <xf numFmtId="59" fontId="5" fillId="2" borderId="8" applyNumberFormat="1" applyFont="1" applyFill="1" applyBorder="1" applyAlignment="1" applyProtection="0">
      <alignment horizontal="center" vertical="center" wrapText="1"/>
    </xf>
    <xf numFmtId="49" fontId="6" borderId="10" applyNumberFormat="1" applyFont="1" applyFill="0" applyBorder="1" applyAlignment="1" applyProtection="0">
      <alignment horizontal="center" vertical="center" wrapText="1"/>
    </xf>
    <xf numFmtId="0" fontId="6" borderId="10" applyNumberFormat="0" applyFont="1" applyFill="0" applyBorder="1" applyAlignment="1" applyProtection="0">
      <alignment horizontal="center" vertical="center" wrapText="1"/>
    </xf>
    <xf numFmtId="49" fontId="4" fillId="3" borderId="11" applyNumberFormat="1" applyFont="1" applyFill="1" applyBorder="1" applyAlignment="1" applyProtection="0">
      <alignment horizontal="center" vertical="center" wrapText="1"/>
    </xf>
    <xf numFmtId="0" fontId="5" borderId="12" applyNumberFormat="1" applyFont="1" applyFill="0" applyBorder="1" applyAlignment="1" applyProtection="0">
      <alignment horizontal="center" vertical="center" wrapText="1"/>
    </xf>
    <xf numFmtId="0" fontId="5" borderId="13" applyNumberFormat="0" applyFont="1" applyFill="0" applyBorder="1" applyAlignment="1" applyProtection="0">
      <alignment horizontal="center" vertical="center" wrapText="1"/>
    </xf>
    <xf numFmtId="0" fontId="5" borderId="14" applyNumberFormat="0" applyFont="1" applyFill="0" applyBorder="1" applyAlignment="1" applyProtection="0">
      <alignment horizontal="center" vertical="center" wrapText="1"/>
    </xf>
    <xf numFmtId="59" fontId="5" fillId="4" borderId="15" applyNumberFormat="1" applyFont="1" applyFill="1" applyBorder="1" applyAlignment="1" applyProtection="0">
      <alignment horizontal="center" vertical="center" wrapText="1"/>
    </xf>
    <xf numFmtId="59" fontId="5" fillId="2" borderId="13" applyNumberFormat="1" applyFont="1" applyFill="1" applyBorder="1" applyAlignment="1" applyProtection="0">
      <alignment horizontal="center" vertical="center" wrapText="1"/>
    </xf>
    <xf numFmtId="59" fontId="5" fillId="4" borderId="13" applyNumberFormat="1" applyFont="1" applyFill="1" applyBorder="1" applyAlignment="1" applyProtection="0">
      <alignment horizontal="center" vertical="center" wrapText="1"/>
    </xf>
    <xf numFmtId="59" fontId="5" fillId="2" borderId="14" applyNumberFormat="1" applyFont="1" applyFill="1" applyBorder="1" applyAlignment="1" applyProtection="0">
      <alignment horizontal="center" vertical="center" wrapText="1"/>
    </xf>
    <xf numFmtId="49" fontId="6" borderId="16" applyNumberFormat="1" applyFont="1" applyFill="0" applyBorder="1" applyAlignment="1" applyProtection="0">
      <alignment horizontal="center" vertical="center" wrapText="1"/>
    </xf>
    <xf numFmtId="0" fontId="6" borderId="16" applyNumberFormat="0" applyFont="1" applyFill="0" applyBorder="1" applyAlignment="1" applyProtection="0">
      <alignment horizontal="center" vertical="center" wrapText="1"/>
    </xf>
    <xf numFmtId="0" fontId="5" borderId="13" applyNumberFormat="1" applyFont="1" applyFill="0" applyBorder="1" applyAlignment="1" applyProtection="0">
      <alignment horizontal="center" vertical="center" wrapText="1"/>
    </xf>
    <xf numFmtId="0" fontId="5" borderId="14" applyNumberFormat="1" applyFont="1" applyFill="0" applyBorder="1" applyAlignment="1" applyProtection="0">
      <alignment horizontal="center" vertical="center" wrapText="1"/>
    </xf>
    <xf numFmtId="49" fontId="7" borderId="16" applyNumberFormat="1" applyFont="1" applyFill="0" applyBorder="1" applyAlignment="1" applyProtection="0">
      <alignment vertical="center" wrapText="1"/>
    </xf>
    <xf numFmtId="49" fontId="7" borderId="16" applyNumberFormat="1" applyFont="1" applyFill="0" applyBorder="1" applyAlignment="1" applyProtection="0">
      <alignment horizontal="center" vertical="center" wrapText="1"/>
    </xf>
    <xf numFmtId="49" fontId="4" fillId="3" borderId="17" applyNumberFormat="1" applyFont="1" applyFill="1" applyBorder="1" applyAlignment="1" applyProtection="0">
      <alignment horizontal="center" vertical="center" wrapText="1"/>
    </xf>
    <xf numFmtId="0" fontId="5" borderId="18" applyNumberFormat="1" applyFont="1" applyFill="0" applyBorder="1" applyAlignment="1" applyProtection="0">
      <alignment horizontal="center" vertical="center" wrapText="1"/>
    </xf>
    <xf numFmtId="0" fontId="5" borderId="19" applyNumberFormat="0" applyFont="1" applyFill="0" applyBorder="1" applyAlignment="1" applyProtection="0">
      <alignment horizontal="center" vertical="center" wrapText="1"/>
    </xf>
    <xf numFmtId="0" fontId="5" borderId="20" applyNumberFormat="0" applyFont="1" applyFill="0" applyBorder="1" applyAlignment="1" applyProtection="0">
      <alignment horizontal="center" vertical="center" wrapText="1"/>
    </xf>
    <xf numFmtId="59" fontId="5" fillId="4" borderId="21" applyNumberFormat="1" applyFont="1" applyFill="1" applyBorder="1" applyAlignment="1" applyProtection="0">
      <alignment horizontal="center" vertical="center" wrapText="1"/>
    </xf>
    <xf numFmtId="59" fontId="5" fillId="2" borderId="19" applyNumberFormat="1" applyFont="1" applyFill="1" applyBorder="1" applyAlignment="1" applyProtection="0">
      <alignment horizontal="center" vertical="center" wrapText="1"/>
    </xf>
    <xf numFmtId="59" fontId="5" fillId="4" borderId="19" applyNumberFormat="1" applyFont="1" applyFill="1" applyBorder="1" applyAlignment="1" applyProtection="0">
      <alignment horizontal="center" vertical="center" wrapText="1"/>
    </xf>
    <xf numFmtId="59" fontId="5" fillId="2" borderId="20" applyNumberFormat="1" applyFont="1" applyFill="1" applyBorder="1" applyAlignment="1" applyProtection="0">
      <alignment horizontal="center" vertical="center" wrapText="1"/>
    </xf>
    <xf numFmtId="49" fontId="6" borderId="22" applyNumberFormat="1" applyFont="1" applyFill="0" applyBorder="1" applyAlignment="1" applyProtection="0">
      <alignment horizontal="center" vertical="center" wrapText="1"/>
    </xf>
    <xf numFmtId="0" fontId="6" borderId="22" applyNumberFormat="0" applyFont="1" applyFill="0" applyBorder="1" applyAlignment="1" applyProtection="0">
      <alignment horizontal="center" vertical="center" wrapText="1"/>
    </xf>
    <xf numFmtId="0" fontId="4" fillId="5" borderId="23" applyNumberFormat="0" applyFont="1" applyFill="1" applyBorder="1" applyAlignment="1" applyProtection="0">
      <alignment horizontal="center" vertical="center" wrapText="1"/>
    </xf>
    <xf numFmtId="0" fontId="5" fillId="5" borderId="24" applyNumberFormat="0" applyFont="1" applyFill="1" applyBorder="1" applyAlignment="1" applyProtection="0">
      <alignment horizontal="center" vertical="center" wrapText="1"/>
    </xf>
    <xf numFmtId="59" fontId="5" fillId="5" borderId="24" applyNumberFormat="1" applyFont="1" applyFill="1" applyBorder="1" applyAlignment="1" applyProtection="0">
      <alignment horizontal="center" vertical="center" wrapText="1"/>
    </xf>
    <xf numFmtId="0" fontId="6" fillId="5" borderId="24" applyNumberFormat="0" applyFont="1" applyFill="1" applyBorder="1" applyAlignment="1" applyProtection="0">
      <alignment horizontal="center" vertical="center" wrapText="1"/>
    </xf>
    <xf numFmtId="0" fontId="6" fillId="5" borderId="25" applyNumberFormat="0" applyFont="1" applyFill="1" applyBorder="1" applyAlignment="1" applyProtection="0">
      <alignment horizontal="center" vertical="center" wrapText="1"/>
    </xf>
    <xf numFmtId="49" fontId="4" fillId="3" borderId="26" applyNumberFormat="1" applyFont="1" applyFill="1" applyBorder="1" applyAlignment="1" applyProtection="0">
      <alignment horizontal="center" vertical="center" wrapText="1"/>
    </xf>
    <xf numFmtId="59" fontId="5" borderId="27" applyNumberFormat="1" applyFont="1" applyFill="0" applyBorder="1" applyAlignment="1" applyProtection="0">
      <alignment horizontal="center" vertical="center" wrapText="1"/>
    </xf>
    <xf numFmtId="59" fontId="5" borderId="28" applyNumberFormat="1" applyFont="1" applyFill="0" applyBorder="1" applyAlignment="1" applyProtection="0">
      <alignment horizontal="center" vertical="center" wrapText="1"/>
    </xf>
    <xf numFmtId="59" fontId="5" borderId="29" applyNumberFormat="1" applyFont="1" applyFill="0" applyBorder="1" applyAlignment="1" applyProtection="0">
      <alignment horizontal="center" vertical="center" wrapText="1"/>
    </xf>
    <xf numFmtId="59" fontId="5" fillId="4" borderId="30" applyNumberFormat="1" applyFont="1" applyFill="1" applyBorder="1" applyAlignment="1" applyProtection="0">
      <alignment horizontal="center" vertical="center" wrapText="1"/>
    </xf>
    <xf numFmtId="59" fontId="5" fillId="2" borderId="28" applyNumberFormat="1" applyFont="1" applyFill="1" applyBorder="1" applyAlignment="1" applyProtection="0">
      <alignment horizontal="center" vertical="center" wrapText="1"/>
    </xf>
    <xf numFmtId="59" fontId="5" fillId="4" borderId="28" applyNumberFormat="1" applyFont="1" applyFill="1" applyBorder="1" applyAlignment="1" applyProtection="0">
      <alignment horizontal="center" vertical="center" wrapText="1"/>
    </xf>
    <xf numFmtId="59" fontId="5" fillId="2" borderId="29" applyNumberFormat="1" applyFont="1" applyFill="1" applyBorder="1" applyAlignment="1" applyProtection="0">
      <alignment horizontal="center" vertical="center" wrapText="1"/>
    </xf>
    <xf numFmtId="59" fontId="6" borderId="31" applyNumberFormat="1" applyFont="1" applyFill="0" applyBorder="1" applyAlignment="1" applyProtection="0">
      <alignment horizontal="center" vertical="center" wrapText="1"/>
    </xf>
    <xf numFmtId="0" fontId="6" borderId="31" applyNumberFormat="0" applyFont="1" applyFill="0" applyBorder="1" applyAlignment="1" applyProtection="0">
      <alignment horizontal="center" vertical="center" wrapText="1"/>
    </xf>
    <xf numFmtId="59" fontId="5" borderId="12" applyNumberFormat="1" applyFont="1" applyFill="0" applyBorder="1" applyAlignment="1" applyProtection="0">
      <alignment horizontal="center" vertical="center" wrapText="1"/>
    </xf>
    <xf numFmtId="59" fontId="5" borderId="13" applyNumberFormat="1" applyFont="1" applyFill="0" applyBorder="1" applyAlignment="1" applyProtection="0">
      <alignment horizontal="center" vertical="center" wrapText="1"/>
    </xf>
    <xf numFmtId="59" fontId="5" borderId="14" applyNumberFormat="1" applyFont="1" applyFill="0" applyBorder="1" applyAlignment="1" applyProtection="0">
      <alignment horizontal="center" vertical="center" wrapText="1"/>
    </xf>
    <xf numFmtId="0" fontId="5" fillId="2" borderId="13" applyNumberFormat="0" applyFont="1" applyFill="1" applyBorder="1" applyAlignment="1" applyProtection="0">
      <alignment horizontal="center" vertical="center" wrapText="1"/>
    </xf>
    <xf numFmtId="0" fontId="5" fillId="2" borderId="14" applyNumberFormat="0" applyFont="1" applyFill="1" applyBorder="1" applyAlignment="1" applyProtection="0">
      <alignment horizontal="center" vertical="center" wrapText="1"/>
    </xf>
    <xf numFmtId="0" fontId="0" borderId="16" applyNumberFormat="0" applyFont="1" applyFill="0" applyBorder="1" applyAlignment="1" applyProtection="0">
      <alignment vertical="top" wrapText="1"/>
    </xf>
    <xf numFmtId="49" fontId="8" fillId="3" borderId="11" applyNumberFormat="1" applyFont="1" applyFill="1" applyBorder="1" applyAlignment="1" applyProtection="0">
      <alignment horizontal="center" vertical="center" wrapText="1"/>
    </xf>
    <xf numFmtId="0" fontId="5" borderId="12" applyNumberFormat="0" applyFont="1" applyFill="0" applyBorder="1" applyAlignment="1" applyProtection="0">
      <alignment horizontal="center" vertical="center" wrapText="1"/>
    </xf>
    <xf numFmtId="0" fontId="5" fillId="2" borderId="13" applyNumberFormat="1" applyFont="1" applyFill="1" applyBorder="1" applyAlignment="1" applyProtection="0">
      <alignment horizontal="center" vertical="center" wrapText="1"/>
    </xf>
    <xf numFmtId="0" fontId="5" fillId="4" borderId="13" applyNumberFormat="1" applyFont="1" applyFill="1" applyBorder="1" applyAlignment="1" applyProtection="0">
      <alignment horizontal="center" vertical="center" wrapText="1"/>
    </xf>
    <xf numFmtId="0" fontId="5" fillId="2" borderId="14" applyNumberFormat="1" applyFont="1" applyFill="1" applyBorder="1" applyAlignment="1" applyProtection="0">
      <alignment horizontal="center" vertical="center" wrapText="1"/>
    </xf>
    <xf numFmtId="49" fontId="4" fillId="3" borderId="32" applyNumberFormat="1" applyFont="1" applyFill="1" applyBorder="1" applyAlignment="1" applyProtection="0">
      <alignment horizontal="center" vertical="center" wrapText="1"/>
    </xf>
    <xf numFmtId="0" fontId="5" borderId="33" applyNumberFormat="0" applyFont="1" applyFill="0" applyBorder="1" applyAlignment="1" applyProtection="0">
      <alignment horizontal="center" vertical="center" wrapText="1"/>
    </xf>
    <xf numFmtId="0" fontId="5" borderId="34" applyNumberFormat="0" applyFont="1" applyFill="0" applyBorder="1" applyAlignment="1" applyProtection="0">
      <alignment horizontal="center" vertical="center" wrapText="1"/>
    </xf>
    <xf numFmtId="0" fontId="5" borderId="35" applyNumberFormat="0" applyFont="1" applyFill="0" applyBorder="1" applyAlignment="1" applyProtection="0">
      <alignment horizontal="center" vertical="center" wrapText="1"/>
    </xf>
    <xf numFmtId="0" fontId="5" fillId="4" borderId="36" applyNumberFormat="1" applyFont="1" applyFill="1" applyBorder="1" applyAlignment="1" applyProtection="0">
      <alignment horizontal="center" vertical="center" wrapText="1"/>
    </xf>
    <xf numFmtId="0" fontId="5" fillId="2" borderId="34" applyNumberFormat="1" applyFont="1" applyFill="1" applyBorder="1" applyAlignment="1" applyProtection="0">
      <alignment horizontal="center" vertical="center" wrapText="1"/>
    </xf>
    <xf numFmtId="0" fontId="5" fillId="4" borderId="34" applyNumberFormat="1" applyFont="1" applyFill="1" applyBorder="1" applyAlignment="1" applyProtection="0">
      <alignment horizontal="center" vertical="center" wrapText="1"/>
    </xf>
    <xf numFmtId="0" fontId="5" fillId="2" borderId="35" applyNumberFormat="1" applyFont="1" applyFill="1" applyBorder="1" applyAlignment="1" applyProtection="0">
      <alignment horizontal="center" vertical="center" wrapText="1"/>
    </xf>
    <xf numFmtId="0" fontId="6" borderId="37" applyNumberFormat="0" applyFont="1" applyFill="0" applyBorder="1" applyAlignment="1" applyProtection="0">
      <alignment horizontal="center" vertical="center" wrapText="1"/>
    </xf>
    <xf numFmtId="0" fontId="0" borderId="37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5" borderId="6" applyNumberFormat="1" applyFont="1" applyFill="0" applyBorder="1" applyAlignment="1" applyProtection="0">
      <alignment horizontal="center" vertical="center" wrapText="1"/>
    </xf>
    <xf numFmtId="59" fontId="5" borderId="7" applyNumberFormat="1" applyFont="1" applyFill="0" applyBorder="1" applyAlignment="1" applyProtection="0">
      <alignment horizontal="center" vertical="center" wrapText="1"/>
    </xf>
    <xf numFmtId="0" fontId="4" fillId="3" borderId="11" applyNumberFormat="0" applyFont="1" applyFill="1" applyBorder="1" applyAlignment="1" applyProtection="0">
      <alignment horizontal="center" vertical="center" wrapText="1"/>
    </xf>
    <xf numFmtId="49" fontId="5" borderId="12" applyNumberFormat="1" applyFont="1" applyFill="0" applyBorder="1" applyAlignment="1" applyProtection="0">
      <alignment horizontal="center" vertical="center" wrapText="1"/>
    </xf>
    <xf numFmtId="0" fontId="5" borderId="34" applyNumberFormat="1" applyFont="1" applyFill="0" applyBorder="1" applyAlignment="1" applyProtection="0">
      <alignment horizontal="center" vertical="center" wrapText="1"/>
    </xf>
    <xf numFmtId="49" fontId="5" borderId="38" applyNumberFormat="1" applyFont="1" applyFill="0" applyBorder="1" applyAlignment="1" applyProtection="0">
      <alignment horizontal="center" vertical="center" wrapText="1"/>
    </xf>
    <xf numFmtId="0" fontId="5" borderId="38" applyNumberFormat="1" applyFont="1" applyFill="0" applyBorder="1" applyAlignment="1" applyProtection="0">
      <alignment horizontal="center" vertical="center" wrapText="1"/>
    </xf>
    <xf numFmtId="0" fontId="4" fillId="3" borderId="17" applyNumberFormat="0" applyFont="1" applyFill="1" applyBorder="1" applyAlignment="1" applyProtection="0">
      <alignment horizontal="center" vertical="center" wrapText="1"/>
    </xf>
    <xf numFmtId="0" fontId="5" borderId="18" applyNumberFormat="0" applyFont="1" applyFill="0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e4e2"/>
      <rgbColor rgb="ffa5a5a5"/>
      <rgbColor rgb="ff3f3f3f"/>
      <rgbColor rgb="ffdbdbdb"/>
      <rgbColor rgb="fff4f4f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K109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23.6719" style="1" customWidth="1"/>
    <col min="2" max="4" width="11.5" style="1" customWidth="1"/>
    <col min="5" max="11" width="13.3516" style="1" customWidth="1"/>
    <col min="12" max="16384" width="16.3516" style="1" customWidth="1"/>
  </cols>
  <sheetData>
    <row r="1" ht="64" customHeight="1">
      <c r="A1" t="s" s="2">
        <v>0</v>
      </c>
      <c r="B1" t="s" s="3">
        <v>1</v>
      </c>
      <c r="C1" t="s" s="3">
        <v>2</v>
      </c>
      <c r="D1" t="s" s="4">
        <v>3</v>
      </c>
      <c r="E1" t="s" s="5">
        <v>4</v>
      </c>
      <c r="F1" t="s" s="3">
        <v>5</v>
      </c>
      <c r="G1" t="s" s="3">
        <v>6</v>
      </c>
      <c r="H1" t="s" s="4">
        <v>7</v>
      </c>
      <c r="I1" t="s" s="6">
        <v>8</v>
      </c>
      <c r="J1" t="s" s="6">
        <v>9</v>
      </c>
      <c r="K1" s="7"/>
    </row>
    <row r="2" ht="22.15" customHeight="1">
      <c r="A2" t="s" s="8">
        <v>10</v>
      </c>
      <c r="B2" s="9">
        <v>1996</v>
      </c>
      <c r="C2" s="10">
        <v>2003</v>
      </c>
      <c r="D2" s="11">
        <f>C2-B2</f>
        <v>7</v>
      </c>
      <c r="E2" s="12">
        <v>2</v>
      </c>
      <c r="F2" s="13">
        <v>16.2</v>
      </c>
      <c r="G2" s="14">
        <v>0.5</v>
      </c>
      <c r="H2" s="15">
        <v>0.2</v>
      </c>
      <c r="I2" t="s" s="16">
        <v>11</v>
      </c>
      <c r="J2" t="s" s="16">
        <v>11</v>
      </c>
      <c r="K2" s="17"/>
    </row>
    <row r="3" ht="21.95" customHeight="1">
      <c r="A3" t="s" s="18">
        <v>12</v>
      </c>
      <c r="B3" s="19">
        <v>2011</v>
      </c>
      <c r="C3" s="20"/>
      <c r="D3" s="21"/>
      <c r="E3" s="22">
        <v>31</v>
      </c>
      <c r="F3" s="23"/>
      <c r="G3" s="24">
        <v>0.2</v>
      </c>
      <c r="H3" s="25"/>
      <c r="I3" t="s" s="26">
        <v>11</v>
      </c>
      <c r="J3" s="27"/>
      <c r="K3" s="27"/>
    </row>
    <row r="4" ht="21.95" customHeight="1">
      <c r="A4" t="s" s="18">
        <v>13</v>
      </c>
      <c r="B4" s="19">
        <v>1996</v>
      </c>
      <c r="C4" s="28">
        <v>2011</v>
      </c>
      <c r="D4" s="29">
        <f>C4-B4</f>
        <v>15</v>
      </c>
      <c r="E4" s="22">
        <v>-12</v>
      </c>
      <c r="F4" s="23">
        <v>18</v>
      </c>
      <c r="G4" s="24">
        <v>0.1</v>
      </c>
      <c r="H4" s="25">
        <v>0.4</v>
      </c>
      <c r="I4" t="s" s="26">
        <v>14</v>
      </c>
      <c r="J4" t="s" s="26">
        <v>15</v>
      </c>
      <c r="K4" s="27"/>
    </row>
    <row r="5" ht="21.95" customHeight="1">
      <c r="A5" t="s" s="18">
        <v>16</v>
      </c>
      <c r="B5" s="19">
        <v>1997</v>
      </c>
      <c r="C5" s="20"/>
      <c r="D5" s="21"/>
      <c r="E5" s="22">
        <v>9</v>
      </c>
      <c r="F5" s="23"/>
      <c r="G5" s="24">
        <v>0</v>
      </c>
      <c r="H5" s="25"/>
      <c r="I5" t="s" s="26">
        <v>11</v>
      </c>
      <c r="J5" s="27"/>
      <c r="K5" s="27"/>
    </row>
    <row r="6" ht="21.95" customHeight="1">
      <c r="A6" t="s" s="18">
        <v>17</v>
      </c>
      <c r="B6" s="19">
        <v>2001</v>
      </c>
      <c r="C6" s="20"/>
      <c r="D6" s="21"/>
      <c r="E6" s="22">
        <v>41</v>
      </c>
      <c r="F6" s="23"/>
      <c r="G6" s="24">
        <v>0.9</v>
      </c>
      <c r="H6" s="25"/>
      <c r="I6" t="s" s="26">
        <v>11</v>
      </c>
      <c r="J6" s="27"/>
      <c r="K6" s="27"/>
    </row>
    <row r="7" ht="21.95" customHeight="1">
      <c r="A7" t="s" s="18">
        <v>18</v>
      </c>
      <c r="B7" s="19">
        <v>1998</v>
      </c>
      <c r="C7" s="28">
        <v>2015</v>
      </c>
      <c r="D7" s="29">
        <f>C7-B7</f>
        <v>17</v>
      </c>
      <c r="E7" s="22">
        <v>-14.4</v>
      </c>
      <c r="F7" s="23">
        <v>6.5</v>
      </c>
      <c r="G7" s="24">
        <v>0.6</v>
      </c>
      <c r="H7" s="25">
        <v>1</v>
      </c>
      <c r="I7" t="s" s="26">
        <v>11</v>
      </c>
      <c r="J7" t="s" s="26">
        <v>19</v>
      </c>
      <c r="K7" s="27"/>
    </row>
    <row r="8" ht="21.95" customHeight="1">
      <c r="A8" t="s" s="18">
        <v>20</v>
      </c>
      <c r="B8" s="19">
        <v>1998</v>
      </c>
      <c r="C8" s="20"/>
      <c r="D8" s="21"/>
      <c r="E8" s="22">
        <v>-0.8</v>
      </c>
      <c r="F8" s="23"/>
      <c r="G8" s="24">
        <v>0.1</v>
      </c>
      <c r="H8" s="25"/>
      <c r="I8" t="s" s="26">
        <v>11</v>
      </c>
      <c r="J8" s="27"/>
      <c r="K8" s="27"/>
    </row>
    <row r="9" ht="21.95" customHeight="1">
      <c r="A9" t="s" s="18">
        <v>21</v>
      </c>
      <c r="B9" s="19">
        <v>1996</v>
      </c>
      <c r="C9" s="28">
        <v>2013</v>
      </c>
      <c r="D9" s="29">
        <f>C9-B9</f>
        <v>17</v>
      </c>
      <c r="E9" s="22">
        <v>-4.6</v>
      </c>
      <c r="F9" s="23">
        <v>8.699999999999999</v>
      </c>
      <c r="G9" s="24">
        <v>-0.1</v>
      </c>
      <c r="H9" s="25">
        <v>0.5</v>
      </c>
      <c r="I9" t="s" s="26">
        <v>11</v>
      </c>
      <c r="J9" t="s" s="26">
        <v>15</v>
      </c>
      <c r="K9" s="27"/>
    </row>
    <row r="10" ht="21.95" customHeight="1">
      <c r="A10" t="s" s="18">
        <v>22</v>
      </c>
      <c r="B10" s="19">
        <v>1996</v>
      </c>
      <c r="C10" s="28">
        <v>2015</v>
      </c>
      <c r="D10" s="29">
        <f>C10-B10</f>
        <v>19</v>
      </c>
      <c r="E10" s="22">
        <v>-26</v>
      </c>
      <c r="F10" s="23">
        <v>12.3</v>
      </c>
      <c r="G10" s="24">
        <v>-0.2</v>
      </c>
      <c r="H10" s="25">
        <v>0.1</v>
      </c>
      <c r="I10" t="s" s="26">
        <v>11</v>
      </c>
      <c r="J10" t="s" s="26">
        <v>15</v>
      </c>
      <c r="K10" s="27"/>
    </row>
    <row r="11" ht="21.95" customHeight="1">
      <c r="A11" t="s" s="18">
        <v>23</v>
      </c>
      <c r="B11" s="19">
        <v>1997</v>
      </c>
      <c r="C11" s="28">
        <v>2010</v>
      </c>
      <c r="D11" s="29">
        <f>C11-B11</f>
        <v>13</v>
      </c>
      <c r="E11" s="22">
        <v>16</v>
      </c>
      <c r="F11" s="23">
        <v>9.199999999999999</v>
      </c>
      <c r="G11" s="24">
        <v>0.3</v>
      </c>
      <c r="H11" s="25">
        <v>0.2</v>
      </c>
      <c r="I11" t="s" s="26">
        <v>11</v>
      </c>
      <c r="J11" t="s" s="26">
        <v>15</v>
      </c>
      <c r="K11" s="27"/>
    </row>
    <row r="12" ht="21.95" customHeight="1">
      <c r="A12" t="s" s="18">
        <v>24</v>
      </c>
      <c r="B12" s="19">
        <v>2001</v>
      </c>
      <c r="C12" s="28">
        <v>2007</v>
      </c>
      <c r="D12" s="29">
        <f>C12-B12</f>
        <v>6</v>
      </c>
      <c r="E12" s="22">
        <v>31.4</v>
      </c>
      <c r="F12" s="23">
        <v>9.5</v>
      </c>
      <c r="G12" s="24">
        <v>0.7</v>
      </c>
      <c r="H12" s="25">
        <v>-0.1</v>
      </c>
      <c r="I12" t="s" s="26">
        <v>11</v>
      </c>
      <c r="J12" t="s" s="26">
        <v>11</v>
      </c>
      <c r="K12" s="27"/>
    </row>
    <row r="13" ht="21.95" customHeight="1">
      <c r="A13" t="s" s="18">
        <v>25</v>
      </c>
      <c r="B13" s="19">
        <v>2008</v>
      </c>
      <c r="C13" s="20"/>
      <c r="D13" s="21"/>
      <c r="E13" s="22">
        <v>-0.2</v>
      </c>
      <c r="F13" s="23"/>
      <c r="G13" s="24">
        <v>0.2</v>
      </c>
      <c r="H13" s="25"/>
      <c r="I13" t="s" s="26">
        <v>15</v>
      </c>
      <c r="J13" s="27"/>
      <c r="K13" s="27"/>
    </row>
    <row r="14" ht="21.95" customHeight="1">
      <c r="A14" t="s" s="18">
        <v>26</v>
      </c>
      <c r="B14" s="19">
        <v>1996</v>
      </c>
      <c r="C14" s="28">
        <v>1998</v>
      </c>
      <c r="D14" s="29">
        <f>C14-B14</f>
        <v>2</v>
      </c>
      <c r="E14" s="22">
        <v>-1.2</v>
      </c>
      <c r="F14" s="23">
        <v>4</v>
      </c>
      <c r="G14" s="24">
        <v>0.7</v>
      </c>
      <c r="H14" s="25">
        <v>0.9</v>
      </c>
      <c r="I14" t="s" s="26">
        <v>11</v>
      </c>
      <c r="J14" t="s" s="26">
        <v>11</v>
      </c>
      <c r="K14" s="27"/>
    </row>
    <row r="15" ht="21.95" customHeight="1">
      <c r="A15" t="s" s="18">
        <v>27</v>
      </c>
      <c r="B15" s="19">
        <v>1996</v>
      </c>
      <c r="C15" s="28">
        <v>2004</v>
      </c>
      <c r="D15" s="29">
        <f>C15-B15</f>
        <v>8</v>
      </c>
      <c r="E15" s="22">
        <v>6.2</v>
      </c>
      <c r="F15" s="23">
        <v>2.8</v>
      </c>
      <c r="G15" s="24">
        <v>-0.4</v>
      </c>
      <c r="H15" s="25">
        <v>0</v>
      </c>
      <c r="I15" t="s" s="26">
        <v>11</v>
      </c>
      <c r="J15" t="s" s="26">
        <v>11</v>
      </c>
      <c r="K15" s="27"/>
    </row>
    <row r="16" ht="21.95" customHeight="1">
      <c r="A16" t="s" s="18">
        <v>28</v>
      </c>
      <c r="B16" s="19">
        <v>1997</v>
      </c>
      <c r="C16" s="28">
        <v>2003</v>
      </c>
      <c r="D16" s="29">
        <f>C16-B16</f>
        <v>6</v>
      </c>
      <c r="E16" s="22">
        <v>0.8</v>
      </c>
      <c r="F16" s="23">
        <v>54</v>
      </c>
      <c r="G16" s="24">
        <v>0</v>
      </c>
      <c r="H16" s="25">
        <v>0.2</v>
      </c>
      <c r="I16" t="s" s="26">
        <v>11</v>
      </c>
      <c r="J16" t="s" s="26">
        <v>11</v>
      </c>
      <c r="K16" s="27"/>
    </row>
    <row r="17" ht="21.95" customHeight="1">
      <c r="A17" t="s" s="18">
        <v>29</v>
      </c>
      <c r="B17" s="19">
        <v>2008</v>
      </c>
      <c r="C17" s="20"/>
      <c r="D17" s="21"/>
      <c r="E17" s="22">
        <v>-1.4</v>
      </c>
      <c r="F17" s="23"/>
      <c r="G17" s="24">
        <v>-0.5</v>
      </c>
      <c r="H17" s="25"/>
      <c r="I17" t="s" s="26">
        <v>15</v>
      </c>
      <c r="J17" s="27"/>
      <c r="K17" s="27"/>
    </row>
    <row r="18" ht="21.95" customHeight="1">
      <c r="A18" t="s" s="18">
        <v>30</v>
      </c>
      <c r="B18" s="19">
        <v>2002</v>
      </c>
      <c r="C18" s="20"/>
      <c r="D18" s="21"/>
      <c r="E18" s="22">
        <v>0.6</v>
      </c>
      <c r="F18" s="23"/>
      <c r="G18" s="24">
        <v>0</v>
      </c>
      <c r="H18" s="25"/>
      <c r="I18" t="s" s="26">
        <v>11</v>
      </c>
      <c r="J18" s="27"/>
      <c r="K18" s="27"/>
    </row>
    <row r="19" ht="21.95" customHeight="1">
      <c r="A19" t="s" s="18">
        <v>31</v>
      </c>
      <c r="B19" s="19">
        <v>1997</v>
      </c>
      <c r="C19" s="28">
        <v>2006</v>
      </c>
      <c r="D19" s="29">
        <f>C19-B19</f>
        <v>9</v>
      </c>
      <c r="E19" s="22">
        <v>39.4</v>
      </c>
      <c r="F19" s="23">
        <v>9.300000000000001</v>
      </c>
      <c r="G19" s="24">
        <v>0.5</v>
      </c>
      <c r="H19" s="25">
        <v>0.2</v>
      </c>
      <c r="I19" t="s" s="26">
        <v>11</v>
      </c>
      <c r="J19" t="s" s="26">
        <v>11</v>
      </c>
      <c r="K19" s="27"/>
    </row>
    <row r="20" ht="21.95" customHeight="1">
      <c r="A20" t="s" s="18">
        <v>32</v>
      </c>
      <c r="B20" s="19">
        <v>1996</v>
      </c>
      <c r="C20" s="28">
        <v>2004</v>
      </c>
      <c r="D20" s="29">
        <f>C20-B20</f>
        <v>8</v>
      </c>
      <c r="E20" s="22">
        <v>-3</v>
      </c>
      <c r="F20" s="23">
        <v>7.5</v>
      </c>
      <c r="G20" s="24">
        <v>0.1</v>
      </c>
      <c r="H20" s="25">
        <v>-0.2</v>
      </c>
      <c r="I20" t="s" s="26">
        <v>11</v>
      </c>
      <c r="J20" t="s" s="26">
        <v>11</v>
      </c>
      <c r="K20" t="s" s="30">
        <v>33</v>
      </c>
    </row>
    <row r="21" ht="21.95" customHeight="1">
      <c r="A21" t="s" s="18">
        <v>34</v>
      </c>
      <c r="B21" s="19">
        <v>1996</v>
      </c>
      <c r="C21" s="28">
        <v>2011</v>
      </c>
      <c r="D21" s="29">
        <f>C21-B21</f>
        <v>15</v>
      </c>
      <c r="E21" s="22">
        <v>2</v>
      </c>
      <c r="F21" s="23">
        <v>9.5</v>
      </c>
      <c r="G21" s="24">
        <v>0.1</v>
      </c>
      <c r="H21" s="25">
        <v>0</v>
      </c>
      <c r="I21" t="s" s="26">
        <v>11</v>
      </c>
      <c r="J21" t="s" s="26">
        <v>11</v>
      </c>
      <c r="K21" s="27"/>
    </row>
    <row r="22" ht="21.95" customHeight="1">
      <c r="A22" t="s" s="18">
        <v>35</v>
      </c>
      <c r="B22" s="19">
        <v>1994</v>
      </c>
      <c r="C22" s="28">
        <v>2010</v>
      </c>
      <c r="D22" s="29">
        <f>C22-B22</f>
        <v>16</v>
      </c>
      <c r="E22" s="22">
        <v>-33</v>
      </c>
      <c r="F22" s="23">
        <v>15.8</v>
      </c>
      <c r="G22" s="24">
        <v>0.1</v>
      </c>
      <c r="H22" s="25">
        <v>0.3</v>
      </c>
      <c r="I22" t="s" s="26">
        <v>14</v>
      </c>
      <c r="J22" t="s" s="26">
        <v>15</v>
      </c>
      <c r="K22" s="27"/>
    </row>
    <row r="23" ht="21.95" customHeight="1">
      <c r="A23" t="s" s="18">
        <v>36</v>
      </c>
      <c r="B23" s="19">
        <v>1996</v>
      </c>
      <c r="C23" s="28">
        <v>2011</v>
      </c>
      <c r="D23" s="29">
        <f>C23-B23</f>
        <v>15</v>
      </c>
      <c r="E23" s="22">
        <v>13.6</v>
      </c>
      <c r="F23" s="23">
        <v>27.3</v>
      </c>
      <c r="G23" s="24">
        <v>0.4</v>
      </c>
      <c r="H23" s="25">
        <v>0.5</v>
      </c>
      <c r="I23" t="s" s="26">
        <v>11</v>
      </c>
      <c r="J23" t="s" s="26">
        <v>11</v>
      </c>
      <c r="K23" s="27"/>
    </row>
    <row r="24" ht="21.95" customHeight="1">
      <c r="A24" t="s" s="18">
        <v>37</v>
      </c>
      <c r="B24" s="19">
        <v>1996</v>
      </c>
      <c r="C24" s="28">
        <v>2015</v>
      </c>
      <c r="D24" s="29">
        <f>C24-B24</f>
        <v>19</v>
      </c>
      <c r="E24" s="22">
        <v>2.8</v>
      </c>
      <c r="F24" s="23">
        <v>-1</v>
      </c>
      <c r="G24" s="24">
        <v>0.3</v>
      </c>
      <c r="H24" s="25">
        <v>-0.3</v>
      </c>
      <c r="I24" t="s" s="26">
        <v>11</v>
      </c>
      <c r="J24" t="s" s="26">
        <v>15</v>
      </c>
      <c r="K24" s="27"/>
    </row>
    <row r="25" ht="21.95" customHeight="1">
      <c r="A25" t="s" s="18">
        <v>38</v>
      </c>
      <c r="B25" s="19">
        <v>1996</v>
      </c>
      <c r="C25" s="28">
        <v>2004</v>
      </c>
      <c r="D25" s="29">
        <f>C25-B25</f>
        <v>8</v>
      </c>
      <c r="E25" s="22">
        <v>-6</v>
      </c>
      <c r="F25" s="23">
        <v>2.2</v>
      </c>
      <c r="G25" s="24">
        <v>-0.3</v>
      </c>
      <c r="H25" s="25">
        <v>0</v>
      </c>
      <c r="I25" t="s" s="26">
        <v>14</v>
      </c>
      <c r="J25" t="s" s="26">
        <v>11</v>
      </c>
      <c r="K25" s="27"/>
    </row>
    <row r="26" ht="21.95" customHeight="1">
      <c r="A26" t="s" s="18">
        <v>39</v>
      </c>
      <c r="B26" s="19">
        <v>1997</v>
      </c>
      <c r="C26" s="28">
        <v>2016</v>
      </c>
      <c r="D26" s="29">
        <f>C26-B26</f>
        <v>19</v>
      </c>
      <c r="E26" s="22">
        <v>8.800000000000001</v>
      </c>
      <c r="F26" s="23">
        <v>-4.2</v>
      </c>
      <c r="G26" s="24">
        <v>0.6</v>
      </c>
      <c r="H26" s="25">
        <v>0.8</v>
      </c>
      <c r="I26" t="s" s="26">
        <v>11</v>
      </c>
      <c r="J26" t="s" s="26">
        <v>11</v>
      </c>
      <c r="K26" t="s" s="30">
        <v>40</v>
      </c>
    </row>
    <row r="27" ht="21.95" customHeight="1">
      <c r="A27" t="s" s="18">
        <v>41</v>
      </c>
      <c r="B27" s="19">
        <v>1996</v>
      </c>
      <c r="C27" s="28">
        <v>2013</v>
      </c>
      <c r="D27" s="29">
        <f>C27-B27</f>
        <v>17</v>
      </c>
      <c r="E27" s="22">
        <v>-8.4</v>
      </c>
      <c r="F27" s="23">
        <v>25.5</v>
      </c>
      <c r="G27" s="24">
        <v>-0.1</v>
      </c>
      <c r="H27" s="25">
        <v>0.4</v>
      </c>
      <c r="I27" t="s" s="26">
        <v>19</v>
      </c>
      <c r="J27" t="s" s="26">
        <v>19</v>
      </c>
      <c r="K27" s="27"/>
    </row>
    <row r="28" ht="21.95" customHeight="1">
      <c r="A28" t="s" s="18">
        <v>42</v>
      </c>
      <c r="B28" s="19">
        <v>1996</v>
      </c>
      <c r="C28" s="20"/>
      <c r="D28" s="21"/>
      <c r="E28" s="22">
        <v>-2.6</v>
      </c>
      <c r="F28" s="23"/>
      <c r="G28" s="24">
        <v>0.1</v>
      </c>
      <c r="H28" s="25"/>
      <c r="I28" t="s" s="26">
        <v>11</v>
      </c>
      <c r="J28" s="27"/>
      <c r="K28" s="27"/>
    </row>
    <row r="29" ht="21.95" customHeight="1">
      <c r="A29" t="s" s="18">
        <v>43</v>
      </c>
      <c r="B29" s="19">
        <v>1997</v>
      </c>
      <c r="C29" s="20"/>
      <c r="D29" s="21"/>
      <c r="E29" s="22">
        <v>-0.6</v>
      </c>
      <c r="F29" s="23"/>
      <c r="G29" s="24">
        <v>-0.1</v>
      </c>
      <c r="H29" s="25"/>
      <c r="I29" t="s" s="26">
        <v>11</v>
      </c>
      <c r="J29" s="27"/>
      <c r="K29" s="27"/>
    </row>
    <row r="30" ht="21.95" customHeight="1">
      <c r="A30" t="s" s="18">
        <v>44</v>
      </c>
      <c r="B30" s="19">
        <v>1996</v>
      </c>
      <c r="C30" s="28">
        <v>2001</v>
      </c>
      <c r="D30" s="29">
        <f>C30-B30</f>
        <v>5</v>
      </c>
      <c r="E30" s="22">
        <v>-8.199999999999999</v>
      </c>
      <c r="F30" s="23">
        <v>30.7</v>
      </c>
      <c r="G30" s="24">
        <v>0.1</v>
      </c>
      <c r="H30" s="25">
        <v>0.3</v>
      </c>
      <c r="I30" t="s" s="26">
        <v>11</v>
      </c>
      <c r="J30" t="s" s="26">
        <v>11</v>
      </c>
      <c r="K30" s="27"/>
    </row>
    <row r="31" ht="21.95" customHeight="1">
      <c r="A31" t="s" s="18">
        <v>45</v>
      </c>
      <c r="B31" s="19">
        <v>1997</v>
      </c>
      <c r="C31" s="20"/>
      <c r="D31" s="21"/>
      <c r="E31" s="22">
        <v>16.6</v>
      </c>
      <c r="F31" s="23"/>
      <c r="G31" s="24">
        <v>0.8</v>
      </c>
      <c r="H31" s="25"/>
      <c r="I31" t="s" s="26">
        <v>11</v>
      </c>
      <c r="J31" s="27"/>
      <c r="K31" s="27"/>
    </row>
    <row r="32" ht="21.95" customHeight="1">
      <c r="A32" t="s" s="18">
        <v>46</v>
      </c>
      <c r="B32" s="19">
        <v>1996</v>
      </c>
      <c r="C32" s="28">
        <v>2011</v>
      </c>
      <c r="D32" s="29">
        <f>C32-B32</f>
        <v>15</v>
      </c>
      <c r="E32" s="22">
        <v>-19.4</v>
      </c>
      <c r="F32" s="23">
        <v>7.7</v>
      </c>
      <c r="G32" s="24">
        <v>0.7</v>
      </c>
      <c r="H32" s="25">
        <v>0.5</v>
      </c>
      <c r="I32" t="s" s="26">
        <v>11</v>
      </c>
      <c r="J32" t="s" s="26">
        <v>19</v>
      </c>
      <c r="K32" s="27"/>
    </row>
    <row r="33" ht="21.95" customHeight="1">
      <c r="A33" t="s" s="18">
        <v>47</v>
      </c>
      <c r="B33" s="19">
        <v>1996</v>
      </c>
      <c r="C33" s="28">
        <v>2004</v>
      </c>
      <c r="D33" s="29">
        <f>C33-B33</f>
        <v>8</v>
      </c>
      <c r="E33" s="22">
        <v>35.2</v>
      </c>
      <c r="F33" s="23">
        <v>8.800000000000001</v>
      </c>
      <c r="G33" s="24">
        <v>0.4</v>
      </c>
      <c r="H33" s="25">
        <v>0.3</v>
      </c>
      <c r="I33" t="s" s="26">
        <v>14</v>
      </c>
      <c r="J33" s="27"/>
      <c r="K33" s="27"/>
    </row>
    <row r="34" ht="21.95" customHeight="1">
      <c r="A34" t="s" s="18">
        <v>48</v>
      </c>
      <c r="B34" s="19">
        <v>1996</v>
      </c>
      <c r="C34" s="28">
        <v>2010</v>
      </c>
      <c r="D34" s="29">
        <f>C34-B34</f>
        <v>14</v>
      </c>
      <c r="E34" s="22">
        <v>4.2</v>
      </c>
      <c r="F34" s="23">
        <v>20</v>
      </c>
      <c r="G34" s="24">
        <v>-0.2</v>
      </c>
      <c r="H34" s="25">
        <v>0.2</v>
      </c>
      <c r="I34" t="s" s="26">
        <v>11</v>
      </c>
      <c r="J34" t="s" s="26">
        <v>11</v>
      </c>
      <c r="K34" s="27"/>
    </row>
    <row r="35" ht="21.95" customHeight="1">
      <c r="A35" t="s" s="18">
        <v>49</v>
      </c>
      <c r="B35" s="19">
        <v>1996</v>
      </c>
      <c r="C35" s="28">
        <v>1999</v>
      </c>
      <c r="D35" s="29">
        <f>C35-B35</f>
        <v>3</v>
      </c>
      <c r="E35" s="22">
        <v>10.4</v>
      </c>
      <c r="F35" s="23">
        <v>4.8</v>
      </c>
      <c r="G35" s="24">
        <v>-0.3</v>
      </c>
      <c r="H35" s="25">
        <v>-0.2</v>
      </c>
      <c r="I35" t="s" s="26">
        <v>11</v>
      </c>
      <c r="J35" t="s" s="26">
        <v>11</v>
      </c>
      <c r="K35" s="27"/>
    </row>
    <row r="36" ht="21.95" customHeight="1">
      <c r="A36" t="s" s="18">
        <v>50</v>
      </c>
      <c r="B36" s="19">
        <v>1996</v>
      </c>
      <c r="C36" s="28">
        <v>2011</v>
      </c>
      <c r="D36" s="29">
        <f>C36-B36</f>
        <v>15</v>
      </c>
      <c r="E36" s="22">
        <v>5</v>
      </c>
      <c r="F36" s="23">
        <v>12.8</v>
      </c>
      <c r="G36" s="24">
        <v>0.1</v>
      </c>
      <c r="H36" s="25">
        <v>-0.1</v>
      </c>
      <c r="I36" t="s" s="26">
        <v>11</v>
      </c>
      <c r="J36" t="s" s="26">
        <v>15</v>
      </c>
      <c r="K36" s="27"/>
    </row>
    <row r="37" ht="21.95" customHeight="1">
      <c r="A37" t="s" s="18">
        <v>51</v>
      </c>
      <c r="B37" s="19">
        <v>2000</v>
      </c>
      <c r="C37" s="28">
        <v>2007</v>
      </c>
      <c r="D37" s="29">
        <f>C37-B37</f>
        <v>7</v>
      </c>
      <c r="E37" s="22">
        <v>34.6</v>
      </c>
      <c r="F37" s="23">
        <v>-4.8</v>
      </c>
      <c r="G37" s="24">
        <v>-0.1</v>
      </c>
      <c r="H37" s="25">
        <v>0.1</v>
      </c>
      <c r="I37" t="s" s="26">
        <v>15</v>
      </c>
      <c r="J37" t="s" s="26">
        <v>15</v>
      </c>
      <c r="K37" s="27"/>
    </row>
    <row r="38" ht="21.95" customHeight="1">
      <c r="A38" t="s" s="18">
        <v>52</v>
      </c>
      <c r="B38" s="19">
        <v>2003</v>
      </c>
      <c r="C38" s="20"/>
      <c r="D38" s="21"/>
      <c r="E38" s="22">
        <v>10.8</v>
      </c>
      <c r="F38" s="23"/>
      <c r="G38" s="24">
        <v>0</v>
      </c>
      <c r="H38" s="25"/>
      <c r="I38" t="s" s="26">
        <v>11</v>
      </c>
      <c r="J38" s="27"/>
      <c r="K38" s="27"/>
    </row>
    <row r="39" ht="21.95" customHeight="1">
      <c r="A39" t="s" s="18">
        <v>53</v>
      </c>
      <c r="B39" s="19">
        <v>2004</v>
      </c>
      <c r="C39" s="20"/>
      <c r="D39" s="21"/>
      <c r="E39" s="22">
        <v>-13.2</v>
      </c>
      <c r="F39" s="23"/>
      <c r="G39" s="24">
        <v>-0.3</v>
      </c>
      <c r="H39" s="25"/>
      <c r="I39" t="s" s="26">
        <v>11</v>
      </c>
      <c r="J39" s="27"/>
      <c r="K39" s="27"/>
    </row>
    <row r="40" ht="21.95" customHeight="1">
      <c r="A40" t="s" s="18">
        <v>54</v>
      </c>
      <c r="B40" s="19">
        <v>1996</v>
      </c>
      <c r="C40" s="28">
        <v>2011</v>
      </c>
      <c r="D40" s="29">
        <f>C40-B40</f>
        <v>15</v>
      </c>
      <c r="E40" s="22">
        <v>15</v>
      </c>
      <c r="F40" s="23">
        <v>15.5</v>
      </c>
      <c r="G40" s="24">
        <v>0.2</v>
      </c>
      <c r="H40" s="25">
        <v>0.5</v>
      </c>
      <c r="I40" t="s" s="26">
        <v>11</v>
      </c>
      <c r="J40" t="s" s="26">
        <v>11</v>
      </c>
      <c r="K40" s="27"/>
    </row>
    <row r="41" ht="21.95" customHeight="1">
      <c r="A41" t="s" s="18">
        <v>55</v>
      </c>
      <c r="B41" s="19">
        <v>1996</v>
      </c>
      <c r="C41" s="28">
        <v>2009</v>
      </c>
      <c r="D41" s="29">
        <f>C41-B41</f>
        <v>13</v>
      </c>
      <c r="E41" s="22">
        <v>-20.6</v>
      </c>
      <c r="F41" s="23">
        <v>-1.7</v>
      </c>
      <c r="G41" s="24">
        <v>-0.6</v>
      </c>
      <c r="H41" s="25">
        <v>0.2</v>
      </c>
      <c r="I41" t="s" s="26">
        <v>11</v>
      </c>
      <c r="J41" t="s" s="26">
        <v>11</v>
      </c>
      <c r="K41" t="s" s="30">
        <v>56</v>
      </c>
    </row>
    <row r="42" ht="21.95" customHeight="1">
      <c r="A42" t="s" s="18">
        <v>57</v>
      </c>
      <c r="B42" s="19">
        <v>2004</v>
      </c>
      <c r="C42" s="20"/>
      <c r="D42" s="21"/>
      <c r="E42" s="22">
        <v>-0.6</v>
      </c>
      <c r="F42" s="23"/>
      <c r="G42" s="24">
        <v>-0.2</v>
      </c>
      <c r="H42" s="25"/>
      <c r="I42" t="s" s="26">
        <v>11</v>
      </c>
      <c r="J42" s="27"/>
      <c r="K42" s="27"/>
    </row>
    <row r="43" ht="21.95" customHeight="1">
      <c r="A43" t="s" s="18">
        <v>58</v>
      </c>
      <c r="B43" s="19">
        <v>1996</v>
      </c>
      <c r="C43" s="28">
        <v>2015</v>
      </c>
      <c r="D43" s="29">
        <f>C43-B43</f>
        <v>19</v>
      </c>
      <c r="E43" s="22">
        <v>-27</v>
      </c>
      <c r="F43" s="23">
        <v>22.7</v>
      </c>
      <c r="G43" s="24">
        <v>-0.6</v>
      </c>
      <c r="H43" s="25">
        <v>0.6</v>
      </c>
      <c r="I43" t="s" s="26">
        <v>19</v>
      </c>
      <c r="J43" s="27"/>
      <c r="K43" s="27"/>
    </row>
    <row r="44" ht="21.95" customHeight="1">
      <c r="A44" t="s" s="18">
        <v>59</v>
      </c>
      <c r="B44" s="19">
        <v>1996</v>
      </c>
      <c r="C44" s="28">
        <v>2007</v>
      </c>
      <c r="D44" s="29">
        <f>C44-B44</f>
        <v>11</v>
      </c>
      <c r="E44" s="22">
        <v>10.6</v>
      </c>
      <c r="F44" s="23">
        <v>21.2</v>
      </c>
      <c r="G44" s="24">
        <v>0</v>
      </c>
      <c r="H44" s="25">
        <v>0.3</v>
      </c>
      <c r="I44" t="s" s="26">
        <v>11</v>
      </c>
      <c r="J44" t="s" s="26">
        <v>15</v>
      </c>
      <c r="K44" s="27"/>
    </row>
    <row r="45" ht="21.95" customHeight="1">
      <c r="A45" t="s" s="18">
        <v>60</v>
      </c>
      <c r="B45" s="19">
        <v>1996</v>
      </c>
      <c r="C45" s="28">
        <v>2006</v>
      </c>
      <c r="D45" s="29">
        <f>C45-B45</f>
        <v>10</v>
      </c>
      <c r="E45" s="22">
        <v>-3.2</v>
      </c>
      <c r="F45" s="23">
        <v>32.5</v>
      </c>
      <c r="G45" s="24">
        <v>-0.3</v>
      </c>
      <c r="H45" s="25">
        <v>0</v>
      </c>
      <c r="I45" t="s" s="26">
        <v>11</v>
      </c>
      <c r="J45" t="s" s="26">
        <v>11</v>
      </c>
      <c r="K45" t="s" s="30">
        <v>61</v>
      </c>
    </row>
    <row r="46" ht="21.95" customHeight="1">
      <c r="A46" t="s" s="18">
        <v>62</v>
      </c>
      <c r="B46" s="19">
        <v>1996</v>
      </c>
      <c r="C46" s="28">
        <v>2011</v>
      </c>
      <c r="D46" s="29">
        <f>C46-B46</f>
        <v>15</v>
      </c>
      <c r="E46" s="22">
        <v>-3.8</v>
      </c>
      <c r="F46" s="23">
        <v>-1.7</v>
      </c>
      <c r="G46" s="24">
        <v>-0.3</v>
      </c>
      <c r="H46" s="25">
        <v>-0.3</v>
      </c>
      <c r="I46" t="s" s="26">
        <v>11</v>
      </c>
      <c r="J46" t="s" s="26">
        <v>11</v>
      </c>
      <c r="K46" s="27"/>
    </row>
    <row r="47" ht="21.95" customHeight="1">
      <c r="A47" t="s" s="18">
        <v>63</v>
      </c>
      <c r="B47" s="19">
        <v>1998</v>
      </c>
      <c r="C47" s="28">
        <v>2001</v>
      </c>
      <c r="D47" s="29">
        <f>C47-B47</f>
        <v>3</v>
      </c>
      <c r="E47" s="22">
        <v>24.4</v>
      </c>
      <c r="F47" s="23">
        <v>54</v>
      </c>
      <c r="G47" s="24">
        <v>0.4</v>
      </c>
      <c r="H47" s="25">
        <v>0.2</v>
      </c>
      <c r="I47" t="s" s="26">
        <v>11</v>
      </c>
      <c r="J47" t="s" s="26">
        <v>11</v>
      </c>
      <c r="K47" s="27"/>
    </row>
    <row r="48" ht="21.95" customHeight="1">
      <c r="A48" t="s" s="18">
        <v>64</v>
      </c>
      <c r="B48" s="19">
        <v>2018</v>
      </c>
      <c r="C48" s="20"/>
      <c r="D48" s="21"/>
      <c r="E48" s="22">
        <v>0.8</v>
      </c>
      <c r="F48" s="23"/>
      <c r="G48" s="24">
        <v>0.1</v>
      </c>
      <c r="H48" s="25"/>
      <c r="I48" t="s" s="26">
        <v>11</v>
      </c>
      <c r="J48" s="27"/>
      <c r="K48" s="27"/>
    </row>
    <row r="49" ht="21.95" customHeight="1">
      <c r="A49" t="s" s="18">
        <v>65</v>
      </c>
      <c r="B49" s="19">
        <v>1998</v>
      </c>
      <c r="C49" s="20"/>
      <c r="D49" s="21"/>
      <c r="E49" s="22">
        <v>-19.8</v>
      </c>
      <c r="F49" s="23"/>
      <c r="G49" s="24">
        <v>0.2</v>
      </c>
      <c r="H49" s="25"/>
      <c r="I49" t="s" s="26">
        <v>11</v>
      </c>
      <c r="J49" s="27"/>
      <c r="K49" s="27"/>
    </row>
    <row r="50" ht="21.95" customHeight="1">
      <c r="A50" t="s" s="18">
        <v>66</v>
      </c>
      <c r="B50" s="19">
        <v>2004</v>
      </c>
      <c r="C50" s="20"/>
      <c r="D50" s="21"/>
      <c r="E50" s="22">
        <v>2</v>
      </c>
      <c r="F50" s="23"/>
      <c r="G50" s="24">
        <v>0.1</v>
      </c>
      <c r="H50" s="25"/>
      <c r="I50" t="s" s="26">
        <v>11</v>
      </c>
      <c r="J50" s="27"/>
      <c r="K50" s="27"/>
    </row>
    <row r="51" ht="21.95" customHeight="1">
      <c r="A51" t="s" s="18">
        <v>67</v>
      </c>
      <c r="B51" s="19">
        <v>1997</v>
      </c>
      <c r="C51" s="20"/>
      <c r="D51" s="21"/>
      <c r="E51" s="22">
        <v>26.6</v>
      </c>
      <c r="F51" s="23"/>
      <c r="G51" s="24">
        <v>0.3</v>
      </c>
      <c r="H51" s="25"/>
      <c r="I51" t="s" s="26">
        <v>11</v>
      </c>
      <c r="J51" s="27"/>
      <c r="K51" s="27"/>
    </row>
    <row r="52" ht="21.95" customHeight="1">
      <c r="A52" t="s" s="18">
        <v>68</v>
      </c>
      <c r="B52" s="19">
        <v>1996</v>
      </c>
      <c r="C52" s="20"/>
      <c r="D52" s="21"/>
      <c r="E52" s="22">
        <v>-3.8</v>
      </c>
      <c r="F52" s="23"/>
      <c r="G52" s="24">
        <v>-0.2</v>
      </c>
      <c r="H52" s="25"/>
      <c r="I52" t="s" s="26">
        <v>11</v>
      </c>
      <c r="J52" s="27"/>
      <c r="K52" s="27"/>
    </row>
    <row r="53" ht="21.95" customHeight="1">
      <c r="A53" t="s" s="18">
        <v>69</v>
      </c>
      <c r="B53" s="19">
        <v>1996</v>
      </c>
      <c r="C53" s="20"/>
      <c r="D53" s="21"/>
      <c r="E53" s="22">
        <v>-7</v>
      </c>
      <c r="F53" s="23"/>
      <c r="G53" s="24">
        <v>-0.5</v>
      </c>
      <c r="H53" s="25"/>
      <c r="I53" t="s" s="26">
        <v>11</v>
      </c>
      <c r="J53" s="27"/>
      <c r="K53" s="27"/>
    </row>
    <row r="54" ht="21.95" customHeight="1">
      <c r="A54" t="s" s="18">
        <v>70</v>
      </c>
      <c r="B54" s="19">
        <v>1997</v>
      </c>
      <c r="C54" s="28">
        <v>2015</v>
      </c>
      <c r="D54" s="29">
        <f>C54-B54</f>
        <v>18</v>
      </c>
      <c r="E54" s="22">
        <v>-1.2</v>
      </c>
      <c r="F54" s="23">
        <v>-4.8</v>
      </c>
      <c r="G54" s="24">
        <v>-0.1</v>
      </c>
      <c r="H54" s="25">
        <v>0.1</v>
      </c>
      <c r="I54" t="s" s="26">
        <v>11</v>
      </c>
      <c r="J54" t="s" s="26">
        <v>11</v>
      </c>
      <c r="K54" s="27"/>
    </row>
    <row r="55" ht="21.95" customHeight="1">
      <c r="A55" t="s" s="18">
        <v>71</v>
      </c>
      <c r="B55" s="19">
        <v>1996</v>
      </c>
      <c r="C55" s="28">
        <v>2013</v>
      </c>
      <c r="D55" s="29">
        <f>C55-B55</f>
        <v>17</v>
      </c>
      <c r="E55" s="22">
        <v>-7</v>
      </c>
      <c r="F55" s="23">
        <v>26.8</v>
      </c>
      <c r="G55" s="24">
        <v>-0.1</v>
      </c>
      <c r="H55" s="25">
        <v>0.5</v>
      </c>
      <c r="I55" t="s" s="26">
        <v>11</v>
      </c>
      <c r="J55" t="s" s="26">
        <v>19</v>
      </c>
      <c r="K55" s="27"/>
    </row>
    <row r="56" ht="21.95" customHeight="1">
      <c r="A56" t="s" s="18">
        <v>72</v>
      </c>
      <c r="B56" s="19">
        <v>2000</v>
      </c>
      <c r="C56" s="28">
        <v>2002</v>
      </c>
      <c r="D56" s="29">
        <f>C56-B56</f>
        <v>2</v>
      </c>
      <c r="E56" s="22">
        <v>5.4</v>
      </c>
      <c r="F56" s="23">
        <v>22.3</v>
      </c>
      <c r="G56" s="24">
        <v>0.3</v>
      </c>
      <c r="H56" s="25">
        <v>1</v>
      </c>
      <c r="I56" t="s" s="26">
        <v>11</v>
      </c>
      <c r="J56" t="s" s="26">
        <v>11</v>
      </c>
      <c r="K56" s="27"/>
    </row>
    <row r="57" ht="21.95" customHeight="1">
      <c r="A57" t="s" s="18">
        <v>73</v>
      </c>
      <c r="B57" s="19">
        <v>1998</v>
      </c>
      <c r="C57" s="28">
        <v>2001</v>
      </c>
      <c r="D57" s="29">
        <f>C57-B57</f>
        <v>3</v>
      </c>
      <c r="E57" s="22">
        <v>1.4</v>
      </c>
      <c r="F57" s="23">
        <v>14</v>
      </c>
      <c r="G57" s="24">
        <v>0.5</v>
      </c>
      <c r="H57" s="25">
        <v>0.5</v>
      </c>
      <c r="I57" t="s" s="26">
        <v>11</v>
      </c>
      <c r="J57" t="s" s="26">
        <v>11</v>
      </c>
      <c r="K57" s="27"/>
    </row>
    <row r="58" ht="21.95" customHeight="1">
      <c r="A58" t="s" s="18">
        <v>74</v>
      </c>
      <c r="B58" s="19">
        <v>1996</v>
      </c>
      <c r="C58" s="28">
        <v>2008</v>
      </c>
      <c r="D58" s="29">
        <f>C58-B58</f>
        <v>12</v>
      </c>
      <c r="E58" s="22">
        <v>-5.6</v>
      </c>
      <c r="F58" s="23">
        <v>8.699999999999999</v>
      </c>
      <c r="G58" s="24">
        <v>-0.5</v>
      </c>
      <c r="H58" s="25">
        <v>-0.1</v>
      </c>
      <c r="I58" t="s" s="26">
        <v>11</v>
      </c>
      <c r="J58" t="s" s="26">
        <v>11</v>
      </c>
      <c r="K58" s="27"/>
    </row>
    <row r="59" ht="21.95" customHeight="1">
      <c r="A59" t="s" s="18">
        <v>75</v>
      </c>
      <c r="B59" s="19">
        <v>1996</v>
      </c>
      <c r="C59" s="28">
        <v>2013</v>
      </c>
      <c r="D59" s="29">
        <f>C59-B59</f>
        <v>17</v>
      </c>
      <c r="E59" s="22">
        <v>22.6</v>
      </c>
      <c r="F59" s="23">
        <v>-14</v>
      </c>
      <c r="G59" s="24">
        <v>0.4</v>
      </c>
      <c r="H59" s="25">
        <v>0.1</v>
      </c>
      <c r="I59" t="s" s="26">
        <v>14</v>
      </c>
      <c r="J59" s="27"/>
      <c r="K59" s="27"/>
    </row>
    <row r="60" ht="21.95" customHeight="1">
      <c r="A60" t="s" s="18">
        <v>76</v>
      </c>
      <c r="B60" s="19">
        <v>1996</v>
      </c>
      <c r="C60" s="28">
        <v>2012</v>
      </c>
      <c r="D60" s="29">
        <f>C60-B60</f>
        <v>16</v>
      </c>
      <c r="E60" s="22">
        <v>4.8</v>
      </c>
      <c r="F60" s="23">
        <v>13.5</v>
      </c>
      <c r="G60" s="24">
        <v>0.6</v>
      </c>
      <c r="H60" s="25">
        <v>0.7</v>
      </c>
      <c r="I60" t="s" s="26">
        <v>14</v>
      </c>
      <c r="J60" t="s" s="26">
        <v>11</v>
      </c>
      <c r="K60" s="27"/>
    </row>
    <row r="61" ht="21.95" customHeight="1">
      <c r="A61" t="s" s="18">
        <v>77</v>
      </c>
      <c r="B61" s="19">
        <v>1997</v>
      </c>
      <c r="C61" s="20"/>
      <c r="D61" s="21"/>
      <c r="E61" s="22">
        <v>4.4</v>
      </c>
      <c r="F61" s="23"/>
      <c r="G61" s="24">
        <v>0.2</v>
      </c>
      <c r="H61" s="25"/>
      <c r="I61" t="s" s="26">
        <v>11</v>
      </c>
      <c r="J61" s="27"/>
      <c r="K61" s="27"/>
    </row>
    <row r="62" ht="21.95" customHeight="1">
      <c r="A62" t="s" s="18">
        <v>78</v>
      </c>
      <c r="B62" s="19">
        <v>1997</v>
      </c>
      <c r="C62" s="20"/>
      <c r="D62" s="21"/>
      <c r="E62" s="22">
        <v>46.8</v>
      </c>
      <c r="F62" s="23"/>
      <c r="G62" s="24">
        <v>0.2</v>
      </c>
      <c r="H62" s="25"/>
      <c r="I62" t="s" s="26">
        <v>11</v>
      </c>
      <c r="J62" s="27"/>
      <c r="K62" s="27"/>
    </row>
    <row r="63" ht="21.95" customHeight="1">
      <c r="A63" t="s" s="18">
        <v>79</v>
      </c>
      <c r="B63" s="19">
        <v>1996</v>
      </c>
      <c r="C63" s="28">
        <v>2000</v>
      </c>
      <c r="D63" s="29">
        <f>C63-B63</f>
        <v>4</v>
      </c>
      <c r="E63" s="22">
        <v>-4.2</v>
      </c>
      <c r="F63" s="23">
        <v>13</v>
      </c>
      <c r="G63" s="24">
        <v>0.2</v>
      </c>
      <c r="H63" s="25">
        <v>0.7</v>
      </c>
      <c r="I63" t="s" s="26">
        <v>11</v>
      </c>
      <c r="J63" t="s" s="26">
        <v>11</v>
      </c>
      <c r="K63" s="27"/>
    </row>
    <row r="64" ht="21.95" customHeight="1">
      <c r="A64" t="s" s="18">
        <v>80</v>
      </c>
      <c r="B64" s="19">
        <v>1996</v>
      </c>
      <c r="C64" s="28">
        <v>2009</v>
      </c>
      <c r="D64" s="29">
        <f>C64-B64</f>
        <v>13</v>
      </c>
      <c r="E64" s="22">
        <v>-2.2</v>
      </c>
      <c r="F64" s="23">
        <v>5.5</v>
      </c>
      <c r="G64" s="24">
        <v>0.7</v>
      </c>
      <c r="H64" s="25">
        <v>0.3</v>
      </c>
      <c r="I64" t="s" s="26">
        <v>11</v>
      </c>
      <c r="J64" t="s" s="26">
        <v>11</v>
      </c>
      <c r="K64" s="27"/>
    </row>
    <row r="65" ht="21.95" customHeight="1">
      <c r="A65" t="s" s="18">
        <v>81</v>
      </c>
      <c r="B65" s="19">
        <v>2003</v>
      </c>
      <c r="C65" s="28">
        <v>2012</v>
      </c>
      <c r="D65" s="29">
        <f>C65-B65</f>
        <v>9</v>
      </c>
      <c r="E65" s="22">
        <v>14.2</v>
      </c>
      <c r="F65" s="23">
        <v>-2.7</v>
      </c>
      <c r="G65" s="24">
        <v>0.2</v>
      </c>
      <c r="H65" s="25">
        <v>0.2</v>
      </c>
      <c r="I65" t="s" s="26">
        <v>11</v>
      </c>
      <c r="J65" t="s" s="26">
        <v>11</v>
      </c>
      <c r="K65" s="27"/>
    </row>
    <row r="66" ht="21.95" customHeight="1">
      <c r="A66" t="s" s="18">
        <v>82</v>
      </c>
      <c r="B66" s="19">
        <v>2001</v>
      </c>
      <c r="C66" s="20"/>
      <c r="D66" s="21"/>
      <c r="E66" s="22">
        <v>19.4</v>
      </c>
      <c r="F66" s="23"/>
      <c r="G66" s="24">
        <v>0.4</v>
      </c>
      <c r="H66" s="25"/>
      <c r="I66" t="s" s="26">
        <v>11</v>
      </c>
      <c r="J66" s="27"/>
      <c r="K66" s="27"/>
    </row>
    <row r="67" ht="21.95" customHeight="1">
      <c r="A67" t="s" s="18">
        <v>83</v>
      </c>
      <c r="B67" s="19">
        <v>2000</v>
      </c>
      <c r="C67" s="20"/>
      <c r="D67" s="21"/>
      <c r="E67" s="22">
        <v>18.4</v>
      </c>
      <c r="F67" s="23"/>
      <c r="G67" s="24">
        <v>0.4</v>
      </c>
      <c r="H67" s="25"/>
      <c r="I67" t="s" s="26">
        <v>11</v>
      </c>
      <c r="J67" s="27"/>
      <c r="K67" s="27"/>
    </row>
    <row r="68" ht="21.95" customHeight="1">
      <c r="A68" t="s" s="18">
        <v>84</v>
      </c>
      <c r="B68" s="19">
        <v>1996</v>
      </c>
      <c r="C68" s="20"/>
      <c r="D68" s="21"/>
      <c r="E68" s="22">
        <v>-4.2</v>
      </c>
      <c r="F68" s="23"/>
      <c r="G68" s="24">
        <v>0.8</v>
      </c>
      <c r="H68" s="25"/>
      <c r="I68" t="s" s="26">
        <v>11</v>
      </c>
      <c r="J68" s="27"/>
      <c r="K68" s="27"/>
    </row>
    <row r="69" ht="21.95" customHeight="1">
      <c r="A69" t="s" s="18">
        <v>85</v>
      </c>
      <c r="B69" s="19">
        <v>1996</v>
      </c>
      <c r="C69" s="28">
        <v>2012</v>
      </c>
      <c r="D69" s="29">
        <f>C69-B69</f>
        <v>16</v>
      </c>
      <c r="E69" s="22">
        <v>41.6</v>
      </c>
      <c r="F69" s="23">
        <v>19.8</v>
      </c>
      <c r="G69" s="24">
        <v>-0.8</v>
      </c>
      <c r="H69" s="25">
        <v>0.7</v>
      </c>
      <c r="I69" t="s" s="26">
        <v>11</v>
      </c>
      <c r="J69" t="s" s="26">
        <v>19</v>
      </c>
      <c r="K69" s="27"/>
    </row>
    <row r="70" ht="21.95" customHeight="1">
      <c r="A70" t="s" s="18">
        <v>86</v>
      </c>
      <c r="B70" s="19">
        <v>2000</v>
      </c>
      <c r="C70" s="20"/>
      <c r="D70" s="21"/>
      <c r="E70" s="22">
        <v>21.4</v>
      </c>
      <c r="F70" s="23"/>
      <c r="G70" s="24">
        <v>-0.1</v>
      </c>
      <c r="H70" s="25"/>
      <c r="I70" t="s" s="26">
        <v>11</v>
      </c>
      <c r="J70" s="27"/>
      <c r="K70" s="27"/>
    </row>
    <row r="71" ht="21.95" customHeight="1">
      <c r="A71" t="s" s="18">
        <v>87</v>
      </c>
      <c r="B71" s="19">
        <v>2001</v>
      </c>
      <c r="C71" s="20"/>
      <c r="D71" s="21"/>
      <c r="E71" s="22">
        <v>-6.8</v>
      </c>
      <c r="F71" s="23"/>
      <c r="G71" s="24">
        <v>0.2</v>
      </c>
      <c r="H71" s="25"/>
      <c r="I71" t="s" s="26">
        <v>11</v>
      </c>
      <c r="J71" s="27"/>
      <c r="K71" s="27"/>
    </row>
    <row r="72" ht="21.95" customHeight="1">
      <c r="A72" t="s" s="18">
        <v>88</v>
      </c>
      <c r="B72" s="19">
        <v>1996</v>
      </c>
      <c r="C72" s="20"/>
      <c r="D72" s="21"/>
      <c r="E72" s="22">
        <v>18.4</v>
      </c>
      <c r="F72" s="23"/>
      <c r="G72" s="24">
        <v>0.2</v>
      </c>
      <c r="H72" s="25"/>
      <c r="I72" t="s" s="26">
        <v>11</v>
      </c>
      <c r="J72" s="27"/>
      <c r="K72" s="27"/>
    </row>
    <row r="73" ht="21.95" customHeight="1">
      <c r="A73" t="s" s="18">
        <v>89</v>
      </c>
      <c r="B73" s="19">
        <v>2001</v>
      </c>
      <c r="C73" s="28">
        <v>2015</v>
      </c>
      <c r="D73" s="29">
        <f>C73-B73</f>
        <v>14</v>
      </c>
      <c r="E73" s="22">
        <v>17</v>
      </c>
      <c r="F73" s="23">
        <v>-1.2</v>
      </c>
      <c r="G73" s="24">
        <v>0.1</v>
      </c>
      <c r="H73" s="25">
        <v>0.2</v>
      </c>
      <c r="I73" t="s" s="26">
        <v>11</v>
      </c>
      <c r="J73" t="s" s="26">
        <v>11</v>
      </c>
      <c r="K73" s="27"/>
    </row>
    <row r="74" ht="21.95" customHeight="1">
      <c r="A74" t="s" s="18">
        <v>90</v>
      </c>
      <c r="B74" s="19">
        <v>1996</v>
      </c>
      <c r="C74" s="28">
        <v>2000</v>
      </c>
      <c r="D74" s="29">
        <f>C74-B74</f>
        <v>4</v>
      </c>
      <c r="E74" s="22">
        <v>-18.2</v>
      </c>
      <c r="F74" s="23">
        <v>-0.5</v>
      </c>
      <c r="G74" s="24">
        <v>-0.7</v>
      </c>
      <c r="H74" s="25">
        <v>0.5</v>
      </c>
      <c r="I74" t="s" s="26">
        <v>14</v>
      </c>
      <c r="J74" t="s" s="26">
        <v>11</v>
      </c>
      <c r="K74" s="27"/>
    </row>
    <row r="75" ht="21.95" customHeight="1">
      <c r="A75" t="s" s="18">
        <v>91</v>
      </c>
      <c r="B75" s="19">
        <v>1996</v>
      </c>
      <c r="C75" s="28">
        <v>2002</v>
      </c>
      <c r="D75" s="29">
        <f>C75-B75</f>
        <v>6</v>
      </c>
      <c r="E75" s="22">
        <v>45.2</v>
      </c>
      <c r="F75" s="23">
        <v>34.3</v>
      </c>
      <c r="G75" s="24">
        <v>0.2</v>
      </c>
      <c r="H75" s="25">
        <v>0.3</v>
      </c>
      <c r="I75" t="s" s="26">
        <v>11</v>
      </c>
      <c r="J75" t="s" s="26">
        <v>11</v>
      </c>
      <c r="K75" s="27"/>
    </row>
    <row r="76" ht="21.95" customHeight="1">
      <c r="A76" t="s" s="18">
        <v>92</v>
      </c>
      <c r="B76" s="19">
        <v>1996</v>
      </c>
      <c r="C76" s="28">
        <v>2011</v>
      </c>
      <c r="D76" s="29">
        <f>C76-B76</f>
        <v>15</v>
      </c>
      <c r="E76" s="22">
        <v>15.2</v>
      </c>
      <c r="F76" s="23">
        <v>21.2</v>
      </c>
      <c r="G76" s="24">
        <v>0.5</v>
      </c>
      <c r="H76" s="25">
        <v>0.1</v>
      </c>
      <c r="I76" t="s" s="26">
        <v>14</v>
      </c>
      <c r="J76" t="s" s="26">
        <v>15</v>
      </c>
      <c r="K76" s="27"/>
    </row>
    <row r="77" ht="21.95" customHeight="1">
      <c r="A77" t="s" s="18">
        <v>93</v>
      </c>
      <c r="B77" s="19">
        <v>1997</v>
      </c>
      <c r="C77" s="20"/>
      <c r="D77" s="21"/>
      <c r="E77" s="22">
        <v>-22.2</v>
      </c>
      <c r="F77" s="23"/>
      <c r="G77" s="24">
        <v>-0.5</v>
      </c>
      <c r="H77" s="25"/>
      <c r="I77" t="s" s="26">
        <v>11</v>
      </c>
      <c r="J77" s="27"/>
      <c r="K77" s="27"/>
    </row>
    <row r="78" ht="21.95" customHeight="1">
      <c r="A78" t="s" s="18">
        <v>94</v>
      </c>
      <c r="B78" s="19">
        <v>1996</v>
      </c>
      <c r="C78" s="28">
        <v>2011</v>
      </c>
      <c r="D78" s="29">
        <f>C78-B78</f>
        <v>15</v>
      </c>
      <c r="E78" s="22">
        <v>-10</v>
      </c>
      <c r="F78" s="23">
        <v>25.5</v>
      </c>
      <c r="G78" s="24">
        <v>0.4</v>
      </c>
      <c r="H78" s="25">
        <v>0.2</v>
      </c>
      <c r="I78" t="s" s="26">
        <v>11</v>
      </c>
      <c r="J78" t="s" s="26">
        <v>11</v>
      </c>
      <c r="K78" s="27"/>
    </row>
    <row r="79" ht="21.95" customHeight="1">
      <c r="A79" t="s" s="18">
        <v>95</v>
      </c>
      <c r="B79" s="19">
        <v>1998</v>
      </c>
      <c r="C79" s="20"/>
      <c r="D79" s="21"/>
      <c r="E79" s="22">
        <v>2.8</v>
      </c>
      <c r="F79" s="23"/>
      <c r="G79" s="24">
        <v>-0.3</v>
      </c>
      <c r="H79" s="25"/>
      <c r="I79" t="s" s="26">
        <v>11</v>
      </c>
      <c r="J79" s="27"/>
      <c r="K79" s="27"/>
    </row>
    <row r="80" ht="21.95" customHeight="1">
      <c r="A80" t="s" s="18">
        <v>96</v>
      </c>
      <c r="B80" s="19">
        <v>2003</v>
      </c>
      <c r="C80" s="20"/>
      <c r="D80" s="21"/>
      <c r="E80" s="22">
        <v>7</v>
      </c>
      <c r="F80" s="23"/>
      <c r="G80" s="24">
        <v>0.1</v>
      </c>
      <c r="H80" s="25"/>
      <c r="I80" t="s" s="26">
        <v>97</v>
      </c>
      <c r="J80" s="27"/>
      <c r="K80" s="27"/>
    </row>
    <row r="81" ht="21.95" customHeight="1">
      <c r="A81" t="s" s="18">
        <v>98</v>
      </c>
      <c r="B81" s="19">
        <v>1996</v>
      </c>
      <c r="C81" s="20"/>
      <c r="D81" s="21"/>
      <c r="E81" s="22">
        <v>-5</v>
      </c>
      <c r="F81" s="23"/>
      <c r="G81" s="24">
        <v>-0.1</v>
      </c>
      <c r="H81" s="25"/>
      <c r="I81" t="s" s="26">
        <v>11</v>
      </c>
      <c r="J81" s="27"/>
      <c r="K81" s="27"/>
    </row>
    <row r="82" ht="21.95" customHeight="1">
      <c r="A82" t="s" s="18">
        <v>99</v>
      </c>
      <c r="B82" s="19">
        <v>1998</v>
      </c>
      <c r="C82" s="20"/>
      <c r="D82" s="21"/>
      <c r="E82" s="22">
        <v>13.2</v>
      </c>
      <c r="F82" s="23"/>
      <c r="G82" s="24">
        <v>0.6</v>
      </c>
      <c r="H82" s="25"/>
      <c r="I82" t="s" s="26">
        <v>11</v>
      </c>
      <c r="J82" s="27"/>
      <c r="K82" s="27"/>
    </row>
    <row r="83" ht="21.95" customHeight="1">
      <c r="A83" t="s" s="18">
        <v>100</v>
      </c>
      <c r="B83" s="19">
        <v>1996</v>
      </c>
      <c r="C83" s="20"/>
      <c r="D83" s="21"/>
      <c r="E83" s="22">
        <v>8</v>
      </c>
      <c r="F83" s="23"/>
      <c r="G83" s="24">
        <v>0.9</v>
      </c>
      <c r="H83" s="25"/>
      <c r="I83" t="s" s="26">
        <v>11</v>
      </c>
      <c r="J83" s="27"/>
      <c r="K83" s="27"/>
    </row>
    <row r="84" ht="21.95" customHeight="1">
      <c r="A84" t="s" s="18">
        <v>101</v>
      </c>
      <c r="B84" s="19">
        <v>1996</v>
      </c>
      <c r="C84" s="28">
        <v>2011</v>
      </c>
      <c r="D84" s="29">
        <f>C84-B84</f>
        <v>15</v>
      </c>
      <c r="E84" s="22">
        <v>-6.4</v>
      </c>
      <c r="F84" s="23">
        <v>14.7</v>
      </c>
      <c r="G84" s="24">
        <v>0.6</v>
      </c>
      <c r="H84" s="25">
        <v>0.6</v>
      </c>
      <c r="I84" t="s" s="26">
        <v>11</v>
      </c>
      <c r="J84" t="s" s="26">
        <v>15</v>
      </c>
      <c r="K84" s="27"/>
    </row>
    <row r="85" ht="21.95" customHeight="1">
      <c r="A85" t="s" s="18">
        <v>102</v>
      </c>
      <c r="B85" s="19">
        <v>1998</v>
      </c>
      <c r="C85" s="20"/>
      <c r="D85" s="21"/>
      <c r="E85" s="22">
        <v>-9</v>
      </c>
      <c r="F85" s="23"/>
      <c r="G85" s="24">
        <v>0.6</v>
      </c>
      <c r="H85" s="25"/>
      <c r="I85" t="s" s="26">
        <v>11</v>
      </c>
      <c r="J85" s="27"/>
      <c r="K85" s="27"/>
    </row>
    <row r="86" ht="21.95" customHeight="1">
      <c r="A86" t="s" s="18">
        <v>103</v>
      </c>
      <c r="B86" s="19">
        <v>1997</v>
      </c>
      <c r="C86" s="20"/>
      <c r="D86" s="21"/>
      <c r="E86" s="22">
        <v>-17.2</v>
      </c>
      <c r="F86" s="23"/>
      <c r="G86" s="24">
        <v>0.1</v>
      </c>
      <c r="H86" s="25"/>
      <c r="I86" t="s" s="26">
        <v>11</v>
      </c>
      <c r="J86" s="27"/>
      <c r="K86" s="27"/>
    </row>
    <row r="87" ht="21.95" customHeight="1">
      <c r="A87" t="s" s="18">
        <v>104</v>
      </c>
      <c r="B87" s="19">
        <v>1996</v>
      </c>
      <c r="C87" s="28">
        <v>2011</v>
      </c>
      <c r="D87" s="29">
        <f>C87-B87</f>
        <v>15</v>
      </c>
      <c r="E87" s="22">
        <v>12.6</v>
      </c>
      <c r="F87" s="23">
        <v>17.8</v>
      </c>
      <c r="G87" s="24">
        <v>0.4</v>
      </c>
      <c r="H87" s="25">
        <v>0.3</v>
      </c>
      <c r="I87" t="s" s="26">
        <v>11</v>
      </c>
      <c r="J87" t="s" s="26">
        <v>15</v>
      </c>
      <c r="K87" t="s" s="31">
        <v>105</v>
      </c>
    </row>
    <row r="88" ht="21.95" customHeight="1">
      <c r="A88" t="s" s="18">
        <v>106</v>
      </c>
      <c r="B88" s="19">
        <v>1997</v>
      </c>
      <c r="C88" s="20"/>
      <c r="D88" s="21"/>
      <c r="E88" s="22">
        <v>-29.6</v>
      </c>
      <c r="F88" s="23"/>
      <c r="G88" s="24">
        <v>0</v>
      </c>
      <c r="H88" s="25"/>
      <c r="I88" t="s" s="26">
        <v>11</v>
      </c>
      <c r="J88" s="27"/>
      <c r="K88" s="27"/>
    </row>
    <row r="89" ht="21.95" customHeight="1">
      <c r="A89" t="s" s="18">
        <v>107</v>
      </c>
      <c r="B89" s="19">
        <v>1996</v>
      </c>
      <c r="C89" s="28">
        <v>2006</v>
      </c>
      <c r="D89" s="29">
        <f>C89-B89</f>
        <v>10</v>
      </c>
      <c r="E89" s="22">
        <v>-18.8</v>
      </c>
      <c r="F89" s="23">
        <v>-2.5</v>
      </c>
      <c r="G89" s="24">
        <v>-0.5</v>
      </c>
      <c r="H89" s="25">
        <v>0.2</v>
      </c>
      <c r="I89" t="s" s="26">
        <v>11</v>
      </c>
      <c r="J89" t="s" s="26">
        <v>15</v>
      </c>
      <c r="K89" s="27"/>
    </row>
    <row r="90" ht="21.95" customHeight="1">
      <c r="A90" t="s" s="18">
        <v>108</v>
      </c>
      <c r="B90" s="19">
        <v>1999</v>
      </c>
      <c r="C90" s="20"/>
      <c r="D90" s="21"/>
      <c r="E90" s="22">
        <v>1.6</v>
      </c>
      <c r="F90" s="23"/>
      <c r="G90" s="24">
        <v>0.5</v>
      </c>
      <c r="H90" s="25"/>
      <c r="I90" t="s" s="26">
        <v>11</v>
      </c>
      <c r="J90" s="27"/>
      <c r="K90" s="27"/>
    </row>
    <row r="91" ht="21.95" customHeight="1">
      <c r="A91" t="s" s="18">
        <v>109</v>
      </c>
      <c r="B91" s="19">
        <v>1997</v>
      </c>
      <c r="C91" s="20"/>
      <c r="D91" s="21"/>
      <c r="E91" s="22">
        <v>7.8</v>
      </c>
      <c r="F91" s="23"/>
      <c r="G91" s="24">
        <v>-0.1</v>
      </c>
      <c r="H91" s="25"/>
      <c r="I91" t="s" s="26">
        <v>11</v>
      </c>
      <c r="J91" s="27"/>
      <c r="K91" s="27"/>
    </row>
    <row r="92" ht="21.95" customHeight="1">
      <c r="A92" t="s" s="18">
        <v>110</v>
      </c>
      <c r="B92" s="19">
        <v>1996</v>
      </c>
      <c r="C92" s="28">
        <v>2002</v>
      </c>
      <c r="D92" s="29">
        <f>C92-B92</f>
        <v>6</v>
      </c>
      <c r="E92" s="22">
        <v>9.6</v>
      </c>
      <c r="F92" s="23">
        <v>2</v>
      </c>
      <c r="G92" s="24">
        <v>-0.2</v>
      </c>
      <c r="H92" s="25">
        <v>0.3</v>
      </c>
      <c r="I92" t="s" s="26">
        <v>11</v>
      </c>
      <c r="J92" t="s" s="26">
        <v>11</v>
      </c>
      <c r="K92" s="27"/>
    </row>
    <row r="93" ht="21.95" customHeight="1">
      <c r="A93" t="s" s="18">
        <v>111</v>
      </c>
      <c r="B93" s="19">
        <v>1997</v>
      </c>
      <c r="C93" s="28">
        <v>2009</v>
      </c>
      <c r="D93" s="29">
        <f>C93-B93</f>
        <v>12</v>
      </c>
      <c r="E93" s="22">
        <v>-17.6</v>
      </c>
      <c r="F93" s="23">
        <v>23.3</v>
      </c>
      <c r="G93" s="24">
        <v>-0.1</v>
      </c>
      <c r="H93" s="25">
        <v>0</v>
      </c>
      <c r="I93" t="s" s="26">
        <v>11</v>
      </c>
      <c r="J93" t="s" s="26">
        <v>11</v>
      </c>
      <c r="K93" s="27"/>
    </row>
    <row r="94" ht="21.95" customHeight="1">
      <c r="A94" t="s" s="18">
        <v>112</v>
      </c>
      <c r="B94" s="19">
        <v>1996</v>
      </c>
      <c r="C94" s="20"/>
      <c r="D94" s="21"/>
      <c r="E94" s="22">
        <v>6.2</v>
      </c>
      <c r="F94" s="23"/>
      <c r="G94" s="24">
        <v>1</v>
      </c>
      <c r="H94" s="25"/>
      <c r="I94" t="s" s="26">
        <v>11</v>
      </c>
      <c r="J94" s="27"/>
      <c r="K94" s="27"/>
    </row>
    <row r="95" ht="21.95" customHeight="1">
      <c r="A95" t="s" s="18">
        <v>113</v>
      </c>
      <c r="B95" s="19">
        <v>1997</v>
      </c>
      <c r="C95" s="20"/>
      <c r="D95" s="21"/>
      <c r="E95" s="22">
        <v>32.4</v>
      </c>
      <c r="F95" s="23"/>
      <c r="G95" s="24">
        <v>-0.3</v>
      </c>
      <c r="H95" s="25"/>
      <c r="I95" t="s" s="26">
        <v>11</v>
      </c>
      <c r="J95" s="27"/>
      <c r="K95" s="27"/>
    </row>
    <row r="96" ht="21.95" customHeight="1">
      <c r="A96" t="s" s="18">
        <v>114</v>
      </c>
      <c r="B96" s="19">
        <v>1998</v>
      </c>
      <c r="C96" s="20"/>
      <c r="D96" s="21"/>
      <c r="E96" s="22">
        <v>-2</v>
      </c>
      <c r="F96" s="23"/>
      <c r="G96" s="24">
        <v>-0.3</v>
      </c>
      <c r="H96" s="25"/>
      <c r="I96" t="s" s="26">
        <v>11</v>
      </c>
      <c r="J96" s="27"/>
      <c r="K96" s="27"/>
    </row>
    <row r="97" ht="21.95" customHeight="1">
      <c r="A97" t="s" s="18">
        <v>115</v>
      </c>
      <c r="B97" s="19">
        <v>1996</v>
      </c>
      <c r="C97" s="28">
        <v>2000</v>
      </c>
      <c r="D97" s="29">
        <f>C97-B97</f>
        <v>4</v>
      </c>
      <c r="E97" s="22">
        <v>5.6</v>
      </c>
      <c r="F97" s="23">
        <v>31</v>
      </c>
      <c r="G97" s="24">
        <v>0.1</v>
      </c>
      <c r="H97" s="25">
        <v>0.2</v>
      </c>
      <c r="I97" t="s" s="26">
        <v>11</v>
      </c>
      <c r="J97" t="s" s="26">
        <v>11</v>
      </c>
      <c r="K97" s="27"/>
    </row>
    <row r="98" ht="21.95" customHeight="1">
      <c r="A98" t="s" s="18">
        <v>116</v>
      </c>
      <c r="B98" s="19">
        <v>2000</v>
      </c>
      <c r="C98" s="20"/>
      <c r="D98" s="21"/>
      <c r="E98" s="22">
        <v>20</v>
      </c>
      <c r="F98" s="23"/>
      <c r="G98" s="24">
        <v>0.2</v>
      </c>
      <c r="H98" s="25"/>
      <c r="I98" t="s" s="26">
        <v>11</v>
      </c>
      <c r="J98" s="27"/>
      <c r="K98" s="27"/>
    </row>
    <row r="99" ht="21.95" customHeight="1">
      <c r="A99" t="s" s="18">
        <v>117</v>
      </c>
      <c r="B99" s="19">
        <v>1999</v>
      </c>
      <c r="C99" s="28">
        <v>2016</v>
      </c>
      <c r="D99" s="29">
        <f>C99-B99</f>
        <v>17</v>
      </c>
      <c r="E99" s="22">
        <v>7</v>
      </c>
      <c r="F99" s="23">
        <v>4.3</v>
      </c>
      <c r="G99" s="24">
        <v>0.3</v>
      </c>
      <c r="H99" s="25">
        <v>-0.1</v>
      </c>
      <c r="I99" t="s" s="26">
        <v>11</v>
      </c>
      <c r="J99" t="s" s="26">
        <v>11</v>
      </c>
      <c r="K99" t="s" s="30">
        <v>118</v>
      </c>
    </row>
    <row r="100" ht="21.95" customHeight="1">
      <c r="A100" t="s" s="18">
        <v>119</v>
      </c>
      <c r="B100" s="19">
        <v>2000</v>
      </c>
      <c r="C100" s="20"/>
      <c r="D100" s="21"/>
      <c r="E100" s="22">
        <v>31.4</v>
      </c>
      <c r="F100" s="23"/>
      <c r="G100" s="24">
        <v>0.1</v>
      </c>
      <c r="H100" s="25"/>
      <c r="I100" t="s" s="26">
        <v>11</v>
      </c>
      <c r="J100" s="27"/>
      <c r="K100" s="27"/>
    </row>
    <row r="101" ht="21.95" customHeight="1">
      <c r="A101" t="s" s="18">
        <v>120</v>
      </c>
      <c r="B101" s="19">
        <v>1996</v>
      </c>
      <c r="C101" s="28">
        <v>2011</v>
      </c>
      <c r="D101" s="29">
        <f>C101-B101</f>
        <v>15</v>
      </c>
      <c r="E101" s="22">
        <v>-4.6</v>
      </c>
      <c r="F101" s="23">
        <v>7.7</v>
      </c>
      <c r="G101" s="24">
        <v>0.3</v>
      </c>
      <c r="H101" s="25">
        <v>0.2</v>
      </c>
      <c r="I101" t="s" s="26">
        <v>11</v>
      </c>
      <c r="J101" t="s" s="26">
        <v>15</v>
      </c>
      <c r="K101" s="27"/>
    </row>
    <row r="102" ht="21.95" customHeight="1">
      <c r="A102" t="s" s="18">
        <v>121</v>
      </c>
      <c r="B102" s="19">
        <v>1999</v>
      </c>
      <c r="C102" s="20"/>
      <c r="D102" s="21"/>
      <c r="E102" s="22">
        <v>8.4</v>
      </c>
      <c r="F102" s="23"/>
      <c r="G102" s="24">
        <v>0.6</v>
      </c>
      <c r="H102" s="25"/>
      <c r="I102" t="s" s="26">
        <v>11</v>
      </c>
      <c r="J102" s="27"/>
      <c r="K102" s="27"/>
    </row>
    <row r="103" ht="21.75" customHeight="1">
      <c r="A103" t="s" s="32">
        <v>122</v>
      </c>
      <c r="B103" s="33">
        <v>2007</v>
      </c>
      <c r="C103" s="34"/>
      <c r="D103" s="35"/>
      <c r="E103" s="36">
        <v>0</v>
      </c>
      <c r="F103" s="37"/>
      <c r="G103" s="38">
        <v>-0.1</v>
      </c>
      <c r="H103" s="39"/>
      <c r="I103" t="s" s="40">
        <v>15</v>
      </c>
      <c r="J103" s="41"/>
      <c r="K103" s="41"/>
    </row>
    <row r="104" ht="8" customHeight="1">
      <c r="A104" s="42"/>
      <c r="B104" s="43"/>
      <c r="C104" s="43"/>
      <c r="D104" s="43"/>
      <c r="E104" s="44"/>
      <c r="F104" s="43"/>
      <c r="G104" s="44"/>
      <c r="H104" s="43"/>
      <c r="I104" s="45"/>
      <c r="J104" s="45"/>
      <c r="K104" s="46"/>
    </row>
    <row r="105" ht="21.75" customHeight="1">
      <c r="A105" t="s" s="47">
        <v>123</v>
      </c>
      <c r="B105" s="48">
        <f>AVERAGE(B2:B104)</f>
        <v>1998.098039215690</v>
      </c>
      <c r="C105" s="49">
        <f>AVERAGE(C2:C104)</f>
        <v>2008.315789473680</v>
      </c>
      <c r="D105" s="50">
        <f>AVERAGE(D2:D104)</f>
        <v>11.6491228070175</v>
      </c>
      <c r="E105" s="51">
        <f>AVERAGE(E2:E104)</f>
        <v>4.29411764705882</v>
      </c>
      <c r="F105" s="52">
        <f>AVERAGE(F2:F104)</f>
        <v>12.9</v>
      </c>
      <c r="G105" s="53">
        <f>AVERAGE(G2:G104)</f>
        <v>0.124509803921569</v>
      </c>
      <c r="H105" s="54">
        <f>AVERAGE(H2:H104)</f>
        <v>0.270175438596491</v>
      </c>
      <c r="I105" s="55"/>
      <c r="J105" s="56"/>
      <c r="K105" s="56"/>
    </row>
    <row r="106" ht="21.95" customHeight="1">
      <c r="A106" t="s" s="18">
        <v>124</v>
      </c>
      <c r="B106" s="57">
        <f>AVERAGE(B3:B105)</f>
        <v>1998.1186082276</v>
      </c>
      <c r="C106" s="58">
        <f>AVERAGE(C3:C105)</f>
        <v>2008.409048938130</v>
      </c>
      <c r="D106" s="59">
        <f>C106-B106</f>
        <v>10.290440710530</v>
      </c>
      <c r="E106" s="22"/>
      <c r="F106" s="60"/>
      <c r="G106" s="24"/>
      <c r="H106" s="61"/>
      <c r="I106" s="27"/>
      <c r="J106" s="62"/>
      <c r="K106" s="62"/>
    </row>
    <row r="107" ht="21.95" customHeight="1">
      <c r="A107" t="s" s="63">
        <v>125</v>
      </c>
      <c r="B107" s="57">
        <f>SUM(SUM(B3,B5,B6,B7,B8,B11,B12,B13,B16,B17,B18,B19,B26,B29,B31,B37,B38,B39,B42,B47,B48,B49,B50,B51,B54,B56,B57,B61,B62,B65),B66,B67,B70,B71,B73,B77,B79,B80,B82,B85,B86,B88,B90,B91,B93,B95,B96,B98,B99,B100,B102,B103)/52</f>
        <v>2000.153846153850</v>
      </c>
      <c r="C107" s="20"/>
      <c r="D107" s="21"/>
      <c r="E107" s="22">
        <f>SUM(SUM(E3,E5,E6,E7,E8,E11,E12,E13,E16,E17,E18,E19,E26,E29,E31,E37,E38,E39,E42,E47,E48,E49,E50,E51,E54,E56,E57,E61,E62,E65),E66,E67,E70,E71,E73,E77,E79,E80,E82,E85,E86,E88,E90,E91,E93,E95,E96,E98,E99,E100,E102,E103)/52</f>
        <v>8.023076923076919</v>
      </c>
      <c r="F107" s="60"/>
      <c r="G107" s="24">
        <f>SUM(SUM(G3,G5,G6,G7,G8,G11,G12,G13,G16,G17,G18,G19,G26,G29,G31,G37,G38,G39,G42,G47,G48,G49,G50,G51,G54,G56,G57,G61,G62,G65),G66,G67,G70,G71,G73,G77,G79,G80,G82,G85,G86,G88,G90,G91,G93,G95,G96,G98,G99,G100,G102,G103)/52</f>
        <v>0.163461538461538</v>
      </c>
      <c r="H107" s="61"/>
      <c r="I107" s="27"/>
      <c r="J107" s="62"/>
      <c r="K107" s="62"/>
    </row>
    <row r="108" ht="21.95" customHeight="1">
      <c r="A108" t="s" s="18">
        <v>126</v>
      </c>
      <c r="B108" s="64"/>
      <c r="C108" s="20"/>
      <c r="D108" s="21"/>
      <c r="E108" s="22">
        <f>_xlfn.AVERAGEIF(E2:E103,"&gt;0")</f>
        <v>15.2736842105263</v>
      </c>
      <c r="F108" s="65">
        <f>_xlfn.AVERAGEIF(F2:F103,"&gt;0")</f>
        <v>16.8347826086957</v>
      </c>
      <c r="G108" s="66">
        <f>SUM(SUM(G2,G3,G5,G6,G11,G12,G15,G16,G18,G19,G21,G23,G24,G26,G31,G33,G34,G35,G36,G37,G38,G40,G44,G47,G48,G50,G51,G56,G57,G59),G60,G61,G62,G65,G66,G67,G69,G70,G72,G73,G75,G76,G79,G80,G82,G83,G87,G90,G91,G92,G94,G95,G97,G98,G99,G100,G102)/57</f>
        <v>0.229824561403509</v>
      </c>
      <c r="H108" s="67">
        <f>SUM(SUM(H2,H4,H7,H9,H10,H11,H12,H14,H15,H16,H19,H20,H21,H22,H23,H25,H27,H30,H32,H33,H34,H35,H36,H40,H43,H44,H45,H47,H55,H56),H57,H58,H60,H63,H64,H69,H75,H76,H78,H84,H87,H92,H93,H97,H99,H101)/46</f>
        <v>0.295652173913043</v>
      </c>
      <c r="I108" s="27"/>
      <c r="J108" s="62"/>
      <c r="K108" s="62"/>
    </row>
    <row r="109" ht="22.75" customHeight="1">
      <c r="A109" t="s" s="68">
        <v>127</v>
      </c>
      <c r="B109" s="69"/>
      <c r="C109" s="70"/>
      <c r="D109" s="71"/>
      <c r="E109" s="72">
        <f>_xlfn.AVERAGEIF(E2:E103,"&lt;0")</f>
        <v>-9.83181818181818</v>
      </c>
      <c r="F109" s="73">
        <f>_xlfn.AVERAGEIF(F2:F103,"&lt;0")</f>
        <v>-3.55454545454545</v>
      </c>
      <c r="G109" s="74">
        <f>SUM(SUM(G4,G7,G9,G10,G13,G14,G17,G20,G22,G25,G27,G28,G29,G30,G32,G39,G41,G42,G43,G45,G46,G49,G52,G53,G54,G55,G58,G63,G64,G68),G71,G74,G77,G78,G81,G84,G85,G86,G88,G89,G93,G96,G101)/43</f>
        <v>-0.00930232558139535</v>
      </c>
      <c r="H109" s="75">
        <f>AVERAGE(H24,H26,H37,H41,H46,H54,H59,H65,H73,H74,H89)</f>
        <v>0.163636363636364</v>
      </c>
      <c r="I109" s="76"/>
      <c r="J109" s="77"/>
      <c r="K109" s="77"/>
    </row>
  </sheetData>
  <mergeCells count="2">
    <mergeCell ref="J105:J109"/>
    <mergeCell ref="K105:K109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D109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23.6719" style="78" customWidth="1"/>
    <col min="2" max="4" width="11.5" style="78" customWidth="1"/>
    <col min="5" max="16384" width="16.3516" style="78" customWidth="1"/>
  </cols>
  <sheetData>
    <row r="1" ht="56.9" customHeight="1">
      <c r="A1" t="s" s="2">
        <v>128</v>
      </c>
      <c r="B1" t="s" s="3">
        <v>129</v>
      </c>
      <c r="C1" t="s" s="3">
        <v>130</v>
      </c>
      <c r="D1" t="s" s="3">
        <v>131</v>
      </c>
    </row>
    <row r="2" ht="22.15" customHeight="1">
      <c r="A2" t="s" s="8">
        <v>132</v>
      </c>
      <c r="B2" t="s" s="79">
        <v>133</v>
      </c>
      <c r="C2" s="80">
        <v>174</v>
      </c>
      <c r="D2" s="80">
        <v>35.1105134414006</v>
      </c>
    </row>
    <row r="3" ht="21.95" customHeight="1">
      <c r="A3" s="81"/>
      <c r="B3" t="s" s="82">
        <v>134</v>
      </c>
      <c r="C3" s="58">
        <v>184.451612903226</v>
      </c>
      <c r="D3" s="58">
        <v>35.192739642820</v>
      </c>
    </row>
    <row r="4" ht="21.95" customHeight="1">
      <c r="A4" t="s" s="18">
        <v>135</v>
      </c>
      <c r="B4" t="s" s="82">
        <v>136</v>
      </c>
      <c r="C4" s="58">
        <v>160.345454545455</v>
      </c>
      <c r="D4" s="58">
        <v>25.7169448711195</v>
      </c>
    </row>
    <row r="5" ht="21.95" customHeight="1">
      <c r="A5" s="81"/>
      <c r="B5" t="s" s="82">
        <v>137</v>
      </c>
      <c r="C5" s="58">
        <v>185.396551724138</v>
      </c>
      <c r="D5" s="58">
        <v>25.7373055263774</v>
      </c>
    </row>
    <row r="6" ht="21.95" customHeight="1">
      <c r="A6" t="s" s="18">
        <v>138</v>
      </c>
      <c r="B6" t="s" s="82">
        <v>136</v>
      </c>
      <c r="C6" s="58">
        <v>175.563636363636</v>
      </c>
      <c r="D6" s="58">
        <v>37.7181837283771</v>
      </c>
    </row>
    <row r="7" ht="21.95" customHeight="1">
      <c r="A7" s="81"/>
      <c r="B7" t="s" s="82">
        <v>137</v>
      </c>
      <c r="C7" s="58">
        <v>173.810344827586</v>
      </c>
      <c r="D7" s="58">
        <v>37.6067489844493</v>
      </c>
    </row>
    <row r="8" ht="21.95" customHeight="1">
      <c r="A8" t="s" s="18">
        <v>139</v>
      </c>
      <c r="B8" t="s" s="82">
        <v>140</v>
      </c>
      <c r="C8" s="58">
        <v>173.678571428571</v>
      </c>
      <c r="D8" s="58">
        <v>33.8041831603954</v>
      </c>
    </row>
    <row r="9" ht="21.95" customHeight="1">
      <c r="A9" s="81"/>
      <c r="B9" t="s" s="82">
        <v>141</v>
      </c>
      <c r="C9" s="58">
        <v>183.210526315789</v>
      </c>
      <c r="D9" s="58">
        <v>33.7738170360208</v>
      </c>
    </row>
    <row r="10" ht="21.95" customHeight="1">
      <c r="A10" t="s" s="18">
        <v>142</v>
      </c>
      <c r="B10" t="s" s="82">
        <v>143</v>
      </c>
      <c r="C10" s="58">
        <v>175.837837837838</v>
      </c>
      <c r="D10" s="58">
        <v>30.167689912226</v>
      </c>
    </row>
    <row r="11" ht="21.95" customHeight="1">
      <c r="A11" s="81"/>
      <c r="B11" t="s" s="82">
        <v>144</v>
      </c>
      <c r="C11" s="58">
        <v>189.891891891892</v>
      </c>
      <c r="D11" s="58">
        <v>30.4939345518463</v>
      </c>
    </row>
    <row r="12" ht="21.95" customHeight="1">
      <c r="A12" t="s" s="18">
        <v>145</v>
      </c>
      <c r="B12" t="s" s="82">
        <v>140</v>
      </c>
      <c r="C12" s="58">
        <v>186</v>
      </c>
      <c r="D12" s="58">
        <v>28.9244464438241</v>
      </c>
    </row>
    <row r="13" ht="21.95" customHeight="1">
      <c r="A13" s="81"/>
      <c r="B13" t="s" s="82">
        <v>141</v>
      </c>
      <c r="C13" s="58">
        <v>185.964912280702</v>
      </c>
      <c r="D13" s="58">
        <v>28.8667303645328</v>
      </c>
    </row>
    <row r="14" ht="21.95" customHeight="1">
      <c r="A14" t="s" s="18">
        <v>146</v>
      </c>
      <c r="B14" t="s" s="82">
        <v>140</v>
      </c>
      <c r="C14" s="58">
        <v>150.785714285714</v>
      </c>
      <c r="D14" s="58">
        <v>29.1571583687776</v>
      </c>
    </row>
    <row r="15" ht="21.95" customHeight="1">
      <c r="A15" s="81"/>
      <c r="B15" t="s" s="82">
        <v>141</v>
      </c>
      <c r="C15" s="58">
        <v>178.350877192982</v>
      </c>
      <c r="D15" s="58">
        <v>29.2620497003001</v>
      </c>
    </row>
    <row r="16" ht="21.95" customHeight="1">
      <c r="A16" t="s" s="18">
        <v>147</v>
      </c>
      <c r="B16" t="s" s="82">
        <v>140</v>
      </c>
      <c r="C16" s="58">
        <v>178.742857142857</v>
      </c>
      <c r="D16" s="58">
        <v>31.1480925632306</v>
      </c>
    </row>
    <row r="17" ht="21.95" customHeight="1">
      <c r="A17" s="81"/>
      <c r="B17" t="s" s="82">
        <v>141</v>
      </c>
      <c r="C17" s="58">
        <v>182.263157894737</v>
      </c>
      <c r="D17" s="58">
        <v>31.3504039567669</v>
      </c>
    </row>
    <row r="18" ht="21.95" customHeight="1">
      <c r="A18" t="s" s="18">
        <v>148</v>
      </c>
      <c r="B18" t="s" s="82">
        <v>149</v>
      </c>
      <c r="C18" s="58">
        <v>175.618181818182</v>
      </c>
      <c r="D18" s="58">
        <v>31.1936032121278</v>
      </c>
    </row>
    <row r="19" ht="21.95" customHeight="1">
      <c r="A19" s="81"/>
      <c r="B19" t="s" s="82">
        <v>150</v>
      </c>
      <c r="C19" s="58">
        <v>183.703703703704</v>
      </c>
      <c r="D19" s="58">
        <v>31.3717884103479</v>
      </c>
    </row>
    <row r="20" ht="21.95" customHeight="1">
      <c r="A20" t="s" s="18">
        <v>151</v>
      </c>
      <c r="B20" t="s" s="82">
        <v>140</v>
      </c>
      <c r="C20" s="58">
        <v>172.232142857143</v>
      </c>
      <c r="D20" s="58">
        <v>23.0425072085575</v>
      </c>
    </row>
    <row r="21" ht="21.95" customHeight="1">
      <c r="A21" s="81"/>
      <c r="B21" t="s" s="82">
        <v>141</v>
      </c>
      <c r="C21" s="58">
        <v>191.789473684211</v>
      </c>
      <c r="D21" s="58">
        <v>23.2115401392699</v>
      </c>
    </row>
    <row r="22" ht="21.95" customHeight="1">
      <c r="A22" s="81"/>
      <c r="B22" s="64"/>
      <c r="C22" s="20"/>
      <c r="D22" s="20"/>
    </row>
    <row r="23" ht="21.95" customHeight="1">
      <c r="A23" t="s" s="18">
        <v>152</v>
      </c>
      <c r="B23" s="64"/>
      <c r="C23" s="58">
        <f>AVERAGE(C2,C4,C6,C8,C10,C12,C14,C16,C18,C20)</f>
        <v>172.280439627940</v>
      </c>
      <c r="D23" s="58">
        <f>AVERAGE(D2,D4,D6,D8,D10,D12,D14,D16,D18,D20)</f>
        <v>30.5983322910036</v>
      </c>
    </row>
    <row r="24" ht="22.75" customHeight="1">
      <c r="A24" t="s" s="18">
        <v>153</v>
      </c>
      <c r="B24" s="64"/>
      <c r="C24" s="83">
        <f>AVERAGE(C3,C5,C7,C9,C11,C13,C15,C17,C19,C21)</f>
        <v>183.883305241897</v>
      </c>
      <c r="D24" s="83">
        <f>AVERAGE(D3,D5,D7,D9,D11,D13,D15,D17,D19,D21)</f>
        <v>30.6867058312731</v>
      </c>
    </row>
    <row r="25" ht="22.75" customHeight="1">
      <c r="A25" t="s" s="18">
        <v>154</v>
      </c>
      <c r="B25" s="64"/>
      <c r="C25" t="s" s="84">
        <v>155</v>
      </c>
      <c r="D25" s="85">
        <v>0.1</v>
      </c>
    </row>
    <row r="26" ht="21.95" customHeight="1">
      <c r="A26" s="81"/>
      <c r="B26" s="64"/>
      <c r="C26" s="20"/>
      <c r="D26" s="20"/>
    </row>
    <row r="27" ht="21.95" customHeight="1">
      <c r="A27" s="81"/>
      <c r="B27" s="64"/>
      <c r="C27" s="20"/>
      <c r="D27" s="20"/>
    </row>
    <row r="28" ht="21.95" customHeight="1">
      <c r="A28" s="81"/>
      <c r="B28" s="64"/>
      <c r="C28" s="20"/>
      <c r="D28" s="20"/>
    </row>
    <row r="29" ht="21.95" customHeight="1">
      <c r="A29" s="81"/>
      <c r="B29" s="64"/>
      <c r="C29" s="20"/>
      <c r="D29" s="20"/>
    </row>
    <row r="30" ht="21.95" customHeight="1">
      <c r="A30" s="81"/>
      <c r="B30" s="64"/>
      <c r="C30" s="20"/>
      <c r="D30" s="20"/>
    </row>
    <row r="31" ht="21.95" customHeight="1">
      <c r="A31" s="81"/>
      <c r="B31" s="64"/>
      <c r="C31" s="20"/>
      <c r="D31" s="20"/>
    </row>
    <row r="32" ht="21.95" customHeight="1">
      <c r="A32" s="81"/>
      <c r="B32" s="64"/>
      <c r="C32" s="20"/>
      <c r="D32" s="20"/>
    </row>
    <row r="33" ht="21.95" customHeight="1">
      <c r="A33" s="81"/>
      <c r="B33" s="64"/>
      <c r="C33" s="20"/>
      <c r="D33" s="20"/>
    </row>
    <row r="34" ht="21.95" customHeight="1">
      <c r="A34" s="81"/>
      <c r="B34" s="64"/>
      <c r="C34" s="20"/>
      <c r="D34" s="20"/>
    </row>
    <row r="35" ht="21.95" customHeight="1">
      <c r="A35" s="81"/>
      <c r="B35" s="64"/>
      <c r="C35" s="20"/>
      <c r="D35" s="20"/>
    </row>
    <row r="36" ht="21.95" customHeight="1">
      <c r="A36" s="81"/>
      <c r="B36" s="64"/>
      <c r="C36" s="20"/>
      <c r="D36" s="20"/>
    </row>
    <row r="37" ht="21.95" customHeight="1">
      <c r="A37" s="81"/>
      <c r="B37" s="64"/>
      <c r="C37" s="20"/>
      <c r="D37" s="20"/>
    </row>
    <row r="38" ht="21.95" customHeight="1">
      <c r="A38" s="81"/>
      <c r="B38" s="64"/>
      <c r="C38" s="20"/>
      <c r="D38" s="20"/>
    </row>
    <row r="39" ht="21.95" customHeight="1">
      <c r="A39" s="81"/>
      <c r="B39" s="64"/>
      <c r="C39" s="20"/>
      <c r="D39" s="20"/>
    </row>
    <row r="40" ht="21.95" customHeight="1">
      <c r="A40" s="81"/>
      <c r="B40" s="64"/>
      <c r="C40" s="20"/>
      <c r="D40" s="20"/>
    </row>
    <row r="41" ht="21.95" customHeight="1">
      <c r="A41" s="81"/>
      <c r="B41" s="64"/>
      <c r="C41" s="20"/>
      <c r="D41" s="20"/>
    </row>
    <row r="42" ht="21.95" customHeight="1">
      <c r="A42" s="81"/>
      <c r="B42" s="64"/>
      <c r="C42" s="20"/>
      <c r="D42" s="20"/>
    </row>
    <row r="43" ht="21.95" customHeight="1">
      <c r="A43" s="81"/>
      <c r="B43" s="64"/>
      <c r="C43" s="20"/>
      <c r="D43" s="20"/>
    </row>
    <row r="44" ht="21.95" customHeight="1">
      <c r="A44" s="81"/>
      <c r="B44" s="64"/>
      <c r="C44" s="20"/>
      <c r="D44" s="20"/>
    </row>
    <row r="45" ht="21.95" customHeight="1">
      <c r="A45" s="81"/>
      <c r="B45" s="64"/>
      <c r="C45" s="20"/>
      <c r="D45" s="20"/>
    </row>
    <row r="46" ht="21.95" customHeight="1">
      <c r="A46" s="81"/>
      <c r="B46" s="64"/>
      <c r="C46" s="20"/>
      <c r="D46" s="20"/>
    </row>
    <row r="47" ht="21.95" customHeight="1">
      <c r="A47" s="81"/>
      <c r="B47" s="64"/>
      <c r="C47" s="20"/>
      <c r="D47" s="20"/>
    </row>
    <row r="48" ht="21.95" customHeight="1">
      <c r="A48" s="81"/>
      <c r="B48" s="64"/>
      <c r="C48" s="20"/>
      <c r="D48" s="20"/>
    </row>
    <row r="49" ht="21.95" customHeight="1">
      <c r="A49" s="81"/>
      <c r="B49" s="64"/>
      <c r="C49" s="20"/>
      <c r="D49" s="20"/>
    </row>
    <row r="50" ht="21.95" customHeight="1">
      <c r="A50" s="81"/>
      <c r="B50" s="64"/>
      <c r="C50" s="20"/>
      <c r="D50" s="20"/>
    </row>
    <row r="51" ht="21.95" customHeight="1">
      <c r="A51" s="81"/>
      <c r="B51" s="64"/>
      <c r="C51" s="20"/>
      <c r="D51" s="20"/>
    </row>
    <row r="52" ht="21.95" customHeight="1">
      <c r="A52" s="81"/>
      <c r="B52" s="64"/>
      <c r="C52" s="20"/>
      <c r="D52" s="20"/>
    </row>
    <row r="53" ht="21.95" customHeight="1">
      <c r="A53" s="81"/>
      <c r="B53" s="64"/>
      <c r="C53" s="20"/>
      <c r="D53" s="20"/>
    </row>
    <row r="54" ht="21.95" customHeight="1">
      <c r="A54" s="81"/>
      <c r="B54" s="64"/>
      <c r="C54" s="20"/>
      <c r="D54" s="20"/>
    </row>
    <row r="55" ht="21.95" customHeight="1">
      <c r="A55" s="81"/>
      <c r="B55" s="64"/>
      <c r="C55" s="20"/>
      <c r="D55" s="20"/>
    </row>
    <row r="56" ht="21.95" customHeight="1">
      <c r="A56" s="81"/>
      <c r="B56" s="64"/>
      <c r="C56" s="20"/>
      <c r="D56" s="20"/>
    </row>
    <row r="57" ht="21.95" customHeight="1">
      <c r="A57" s="81"/>
      <c r="B57" s="64"/>
      <c r="C57" s="20"/>
      <c r="D57" s="20"/>
    </row>
    <row r="58" ht="21.95" customHeight="1">
      <c r="A58" s="81"/>
      <c r="B58" s="64"/>
      <c r="C58" s="20"/>
      <c r="D58" s="20"/>
    </row>
    <row r="59" ht="21.95" customHeight="1">
      <c r="A59" s="81"/>
      <c r="B59" s="64"/>
      <c r="C59" s="20"/>
      <c r="D59" s="20"/>
    </row>
    <row r="60" ht="21.95" customHeight="1">
      <c r="A60" s="81"/>
      <c r="B60" s="64"/>
      <c r="C60" s="20"/>
      <c r="D60" s="20"/>
    </row>
    <row r="61" ht="21.95" customHeight="1">
      <c r="A61" s="81"/>
      <c r="B61" s="64"/>
      <c r="C61" s="20"/>
      <c r="D61" s="20"/>
    </row>
    <row r="62" ht="21.95" customHeight="1">
      <c r="A62" s="81"/>
      <c r="B62" s="64"/>
      <c r="C62" s="20"/>
      <c r="D62" s="20"/>
    </row>
    <row r="63" ht="21.95" customHeight="1">
      <c r="A63" s="81"/>
      <c r="B63" s="64"/>
      <c r="C63" s="20"/>
      <c r="D63" s="20"/>
    </row>
    <row r="64" ht="21.95" customHeight="1">
      <c r="A64" s="81"/>
      <c r="B64" s="64"/>
      <c r="C64" s="20"/>
      <c r="D64" s="20"/>
    </row>
    <row r="65" ht="21.95" customHeight="1">
      <c r="A65" s="81"/>
      <c r="B65" s="64"/>
      <c r="C65" s="20"/>
      <c r="D65" s="20"/>
    </row>
    <row r="66" ht="21.95" customHeight="1">
      <c r="A66" s="81"/>
      <c r="B66" s="64"/>
      <c r="C66" s="20"/>
      <c r="D66" s="20"/>
    </row>
    <row r="67" ht="21.95" customHeight="1">
      <c r="A67" s="81"/>
      <c r="B67" s="64"/>
      <c r="C67" s="20"/>
      <c r="D67" s="20"/>
    </row>
    <row r="68" ht="21.95" customHeight="1">
      <c r="A68" s="81"/>
      <c r="B68" s="64"/>
      <c r="C68" s="20"/>
      <c r="D68" s="20"/>
    </row>
    <row r="69" ht="21.95" customHeight="1">
      <c r="A69" s="81"/>
      <c r="B69" s="64"/>
      <c r="C69" s="20"/>
      <c r="D69" s="20"/>
    </row>
    <row r="70" ht="21.95" customHeight="1">
      <c r="A70" s="81"/>
      <c r="B70" s="64"/>
      <c r="C70" s="20"/>
      <c r="D70" s="20"/>
    </row>
    <row r="71" ht="21.95" customHeight="1">
      <c r="A71" s="81"/>
      <c r="B71" s="64"/>
      <c r="C71" s="20"/>
      <c r="D71" s="20"/>
    </row>
    <row r="72" ht="21.95" customHeight="1">
      <c r="A72" s="81"/>
      <c r="B72" s="64"/>
      <c r="C72" s="20"/>
      <c r="D72" s="20"/>
    </row>
    <row r="73" ht="21.95" customHeight="1">
      <c r="A73" s="81"/>
      <c r="B73" s="64"/>
      <c r="C73" s="20"/>
      <c r="D73" s="20"/>
    </row>
    <row r="74" ht="21.95" customHeight="1">
      <c r="A74" s="81"/>
      <c r="B74" s="64"/>
      <c r="C74" s="20"/>
      <c r="D74" s="20"/>
    </row>
    <row r="75" ht="21.95" customHeight="1">
      <c r="A75" s="81"/>
      <c r="B75" s="64"/>
      <c r="C75" s="20"/>
      <c r="D75" s="20"/>
    </row>
    <row r="76" ht="21.95" customHeight="1">
      <c r="A76" s="81"/>
      <c r="B76" s="64"/>
      <c r="C76" s="20"/>
      <c r="D76" s="20"/>
    </row>
    <row r="77" ht="21.95" customHeight="1">
      <c r="A77" s="81"/>
      <c r="B77" s="64"/>
      <c r="C77" s="20"/>
      <c r="D77" s="20"/>
    </row>
    <row r="78" ht="21.95" customHeight="1">
      <c r="A78" s="81"/>
      <c r="B78" s="64"/>
      <c r="C78" s="20"/>
      <c r="D78" s="20"/>
    </row>
    <row r="79" ht="21.95" customHeight="1">
      <c r="A79" s="81"/>
      <c r="B79" s="64"/>
      <c r="C79" s="20"/>
      <c r="D79" s="20"/>
    </row>
    <row r="80" ht="21.95" customHeight="1">
      <c r="A80" s="81"/>
      <c r="B80" s="64"/>
      <c r="C80" s="20"/>
      <c r="D80" s="20"/>
    </row>
    <row r="81" ht="21.95" customHeight="1">
      <c r="A81" s="81"/>
      <c r="B81" s="64"/>
      <c r="C81" s="20"/>
      <c r="D81" s="20"/>
    </row>
    <row r="82" ht="21.95" customHeight="1">
      <c r="A82" s="81"/>
      <c r="B82" s="64"/>
      <c r="C82" s="20"/>
      <c r="D82" s="20"/>
    </row>
    <row r="83" ht="21.95" customHeight="1">
      <c r="A83" s="81"/>
      <c r="B83" s="64"/>
      <c r="C83" s="20"/>
      <c r="D83" s="20"/>
    </row>
    <row r="84" ht="21.95" customHeight="1">
      <c r="A84" s="81"/>
      <c r="B84" s="64"/>
      <c r="C84" s="20"/>
      <c r="D84" s="20"/>
    </row>
    <row r="85" ht="21.95" customHeight="1">
      <c r="A85" s="81"/>
      <c r="B85" s="64"/>
      <c r="C85" s="20"/>
      <c r="D85" s="20"/>
    </row>
    <row r="86" ht="21.95" customHeight="1">
      <c r="A86" s="81"/>
      <c r="B86" s="64"/>
      <c r="C86" s="20"/>
      <c r="D86" s="20"/>
    </row>
    <row r="87" ht="21.95" customHeight="1">
      <c r="A87" s="81"/>
      <c r="B87" s="64"/>
      <c r="C87" s="20"/>
      <c r="D87" s="20"/>
    </row>
    <row r="88" ht="21.95" customHeight="1">
      <c r="A88" s="81"/>
      <c r="B88" s="64"/>
      <c r="C88" s="20"/>
      <c r="D88" s="20"/>
    </row>
    <row r="89" ht="21.95" customHeight="1">
      <c r="A89" s="81"/>
      <c r="B89" s="64"/>
      <c r="C89" s="20"/>
      <c r="D89" s="20"/>
    </row>
    <row r="90" ht="21.95" customHeight="1">
      <c r="A90" s="81"/>
      <c r="B90" s="64"/>
      <c r="C90" s="20"/>
      <c r="D90" s="20"/>
    </row>
    <row r="91" ht="21.95" customHeight="1">
      <c r="A91" s="81"/>
      <c r="B91" s="64"/>
      <c r="C91" s="20"/>
      <c r="D91" s="20"/>
    </row>
    <row r="92" ht="21.95" customHeight="1">
      <c r="A92" s="81"/>
      <c r="B92" s="64"/>
      <c r="C92" s="20"/>
      <c r="D92" s="20"/>
    </row>
    <row r="93" ht="21.95" customHeight="1">
      <c r="A93" s="81"/>
      <c r="B93" s="64"/>
      <c r="C93" s="20"/>
      <c r="D93" s="20"/>
    </row>
    <row r="94" ht="21.95" customHeight="1">
      <c r="A94" s="81"/>
      <c r="B94" s="64"/>
      <c r="C94" s="20"/>
      <c r="D94" s="20"/>
    </row>
    <row r="95" ht="21.95" customHeight="1">
      <c r="A95" s="81"/>
      <c r="B95" s="64"/>
      <c r="C95" s="20"/>
      <c r="D95" s="20"/>
    </row>
    <row r="96" ht="21.95" customHeight="1">
      <c r="A96" s="81"/>
      <c r="B96" s="64"/>
      <c r="C96" s="20"/>
      <c r="D96" s="20"/>
    </row>
    <row r="97" ht="21.95" customHeight="1">
      <c r="A97" s="81"/>
      <c r="B97" s="64"/>
      <c r="C97" s="20"/>
      <c r="D97" s="20"/>
    </row>
    <row r="98" ht="21.95" customHeight="1">
      <c r="A98" s="81"/>
      <c r="B98" s="64"/>
      <c r="C98" s="20"/>
      <c r="D98" s="20"/>
    </row>
    <row r="99" ht="21.95" customHeight="1">
      <c r="A99" s="81"/>
      <c r="B99" s="64"/>
      <c r="C99" s="20"/>
      <c r="D99" s="20"/>
    </row>
    <row r="100" ht="21.95" customHeight="1">
      <c r="A100" s="81"/>
      <c r="B100" s="64"/>
      <c r="C100" s="20"/>
      <c r="D100" s="20"/>
    </row>
    <row r="101" ht="21.95" customHeight="1">
      <c r="A101" s="81"/>
      <c r="B101" s="64"/>
      <c r="C101" s="20"/>
      <c r="D101" s="20"/>
    </row>
    <row r="102" ht="21.95" customHeight="1">
      <c r="A102" s="81"/>
      <c r="B102" s="64"/>
      <c r="C102" s="20"/>
      <c r="D102" s="20"/>
    </row>
    <row r="103" ht="21.75" customHeight="1">
      <c r="A103" s="86"/>
      <c r="B103" s="87"/>
      <c r="C103" s="34"/>
      <c r="D103" s="34"/>
    </row>
    <row r="104" ht="8" customHeight="1">
      <c r="A104" s="42"/>
      <c r="B104" s="43"/>
      <c r="C104" s="43"/>
      <c r="D104" s="43"/>
    </row>
    <row r="105" ht="21.75" customHeight="1">
      <c r="A105" t="s" s="47">
        <v>123</v>
      </c>
      <c r="B105" s="48">
        <f>AVERAGE(B2:B104)</f>
      </c>
      <c r="C105" s="49">
        <f>AVERAGE(C2:C104)</f>
        <v>178.081872434918</v>
      </c>
      <c r="D105" s="49">
        <f>AVERAGE(D2:D104)</f>
        <v>29.3145834497845</v>
      </c>
    </row>
    <row r="106" ht="21.95" customHeight="1">
      <c r="A106" t="s" s="18">
        <v>124</v>
      </c>
      <c r="B106" s="57">
        <f>AVERAGE(B3:B105)</f>
      </c>
      <c r="C106" s="58">
        <f>AVERAGE(C3:C105)</f>
        <v>178.267412091051</v>
      </c>
      <c r="D106" s="58">
        <f>C106-B106</f>
      </c>
    </row>
    <row r="107" ht="21.95" customHeight="1">
      <c r="A107" t="s" s="63">
        <v>125</v>
      </c>
      <c r="B107" s="57">
        <f>SUM(SUM(B3,B5,B6,B7,B8,B11,B12,B13,B16,B17,B18,B19,B26,B29,B31,B37,B38,B39,B42,B47,B48,B49,B50,B51,B54,B56,B57,B61,B62,B65),B66,B67,B70,B71,B73,B77,B79,B80,B82,B85,B86,B88,B90,B91,B93,B95,B96,B98,B99,B100,B102,B103)/52</f>
      </c>
      <c r="C107" s="20"/>
      <c r="D107" s="20"/>
    </row>
    <row r="108" ht="21.95" customHeight="1">
      <c r="A108" t="s" s="18">
        <v>126</v>
      </c>
      <c r="B108" s="64"/>
      <c r="C108" s="20"/>
      <c r="D108" s="20"/>
    </row>
    <row r="109" ht="22.75" customHeight="1">
      <c r="A109" t="s" s="68">
        <v>127</v>
      </c>
      <c r="B109" s="69"/>
      <c r="C109" s="70"/>
      <c r="D109" s="70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