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mall screen maxima percentiles" sheetId="1" r:id="rId4"/>
    <sheet name="Small screen minima percentiles" sheetId="2" r:id="rId5"/>
  </sheets>
</workbook>
</file>

<file path=xl/sharedStrings.xml><?xml version="1.0" encoding="utf-8"?>
<sst xmlns="http://schemas.openxmlformats.org/spreadsheetml/2006/main" uniqueCount="112">
  <si>
    <r>
      <rPr>
        <b val="1"/>
        <sz val="14"/>
        <color indexed="8"/>
        <rFont val="Arial"/>
      </rPr>
      <t xml:space="preserve">91 ACORN AWS stations small screen conversion           </t>
    </r>
    <r>
      <rPr>
        <b val="1"/>
        <sz val="12"/>
        <color indexed="8"/>
        <rFont val="Arial"/>
      </rPr>
      <t>(extreme temperatures 5 years pre/post comparison)</t>
    </r>
  </si>
  <si>
    <t>Small screen installed *</t>
  </si>
  <si>
    <r>
      <rPr>
        <b val="1"/>
        <sz val="13"/>
        <color indexed="8"/>
        <rFont val="Arial"/>
      </rPr>
      <t>90th</t>
    </r>
    <r>
      <rPr>
        <b val="1"/>
        <sz val="10"/>
        <color indexed="8"/>
        <rFont val="Arial"/>
      </rPr>
      <t xml:space="preserve"> </t>
    </r>
    <r>
      <rPr>
        <b val="1"/>
        <sz val="12"/>
        <color indexed="8"/>
        <rFont val="Arial"/>
      </rPr>
      <t>percentile frequency change</t>
    </r>
  </si>
  <si>
    <r>
      <rPr>
        <b val="1"/>
        <sz val="13"/>
        <color indexed="8"/>
        <rFont val="Arial"/>
      </rPr>
      <t>90th</t>
    </r>
    <r>
      <rPr>
        <b val="1"/>
        <sz val="10"/>
        <color indexed="8"/>
        <rFont val="Arial"/>
      </rPr>
      <t xml:space="preserve"> </t>
    </r>
    <r>
      <rPr>
        <b val="1"/>
        <sz val="12"/>
        <color indexed="8"/>
        <rFont val="Arial"/>
      </rPr>
      <t>percentile C change</t>
    </r>
  </si>
  <si>
    <r>
      <rPr>
        <b val="1"/>
        <sz val="13"/>
        <color indexed="8"/>
        <rFont val="Arial"/>
      </rPr>
      <t>95th</t>
    </r>
    <r>
      <rPr>
        <b val="1"/>
        <sz val="10"/>
        <color indexed="8"/>
        <rFont val="Arial"/>
      </rPr>
      <t xml:space="preserve"> </t>
    </r>
    <r>
      <rPr>
        <b val="1"/>
        <sz val="12"/>
        <color indexed="8"/>
        <rFont val="Arial"/>
      </rPr>
      <t>percentile frequency change</t>
    </r>
  </si>
  <si>
    <r>
      <rPr>
        <b val="1"/>
        <sz val="13"/>
        <color indexed="8"/>
        <rFont val="Arial"/>
      </rPr>
      <t>95th</t>
    </r>
    <r>
      <rPr>
        <b val="1"/>
        <sz val="10"/>
        <color indexed="8"/>
        <rFont val="Arial"/>
      </rPr>
      <t xml:space="preserve"> </t>
    </r>
    <r>
      <rPr>
        <b val="1"/>
        <sz val="12"/>
        <color indexed="8"/>
        <rFont val="Arial"/>
      </rPr>
      <t>percentile C change</t>
    </r>
  </si>
  <si>
    <r>
      <rPr>
        <b val="1"/>
        <sz val="13"/>
        <color indexed="8"/>
        <rFont val="Arial"/>
      </rPr>
      <t>99th</t>
    </r>
    <r>
      <rPr>
        <b val="1"/>
        <sz val="10"/>
        <color indexed="8"/>
        <rFont val="Arial"/>
      </rPr>
      <t xml:space="preserve"> </t>
    </r>
    <r>
      <rPr>
        <b val="1"/>
        <sz val="12"/>
        <color indexed="8"/>
        <rFont val="Arial"/>
      </rPr>
      <t>percentile frequency change</t>
    </r>
  </si>
  <si>
    <r>
      <rPr>
        <b val="1"/>
        <sz val="13"/>
        <color indexed="8"/>
        <rFont val="Arial"/>
      </rPr>
      <t>99th</t>
    </r>
    <r>
      <rPr>
        <b val="1"/>
        <sz val="10"/>
        <color indexed="8"/>
        <rFont val="Arial"/>
      </rPr>
      <t xml:space="preserve"> </t>
    </r>
    <r>
      <rPr>
        <b val="1"/>
        <sz val="12"/>
        <color indexed="8"/>
        <rFont val="Arial"/>
      </rPr>
      <t>percentile C change</t>
    </r>
  </si>
  <si>
    <t>Adelaide</t>
  </si>
  <si>
    <t>Albany</t>
  </si>
  <si>
    <t>Alice Springs</t>
  </si>
  <si>
    <t>Amberley</t>
  </si>
  <si>
    <t>Birdsville</t>
  </si>
  <si>
    <t>Bourke</t>
  </si>
  <si>
    <t>Bridgetown</t>
  </si>
  <si>
    <t>Brisbane</t>
  </si>
  <si>
    <t>Broome</t>
  </si>
  <si>
    <t>Bundaberg</t>
  </si>
  <si>
    <t>Burketown</t>
  </si>
  <si>
    <t>Butlers Gorge</t>
  </si>
  <si>
    <t>Cabramurra</t>
  </si>
  <si>
    <t>Cairns</t>
  </si>
  <si>
    <t>Cape Borda</t>
  </si>
  <si>
    <t>Cape Bruny</t>
  </si>
  <si>
    <t>Cape Leeuwin</t>
  </si>
  <si>
    <t>Cape Moreton</t>
  </si>
  <si>
    <t>Carnarvon</t>
  </si>
  <si>
    <t>Ceduna</t>
  </si>
  <si>
    <t>Charleville</t>
  </si>
  <si>
    <t>Cobar</t>
  </si>
  <si>
    <t>Coffs Harbour</t>
  </si>
  <si>
    <t>Cunderdin</t>
  </si>
  <si>
    <t>Dalwallinu</t>
  </si>
  <si>
    <t>Darwin</t>
  </si>
  <si>
    <t>Deniliquin</t>
  </si>
  <si>
    <t>Dubbo</t>
  </si>
  <si>
    <t>Eddystone</t>
  </si>
  <si>
    <t>Esperance</t>
  </si>
  <si>
    <t>Eucla</t>
  </si>
  <si>
    <t>Forrest</t>
  </si>
  <si>
    <t>Gayndah</t>
  </si>
  <si>
    <t>Georgetown</t>
  </si>
  <si>
    <t>Geraldton</t>
  </si>
  <si>
    <t>Giles</t>
  </si>
  <si>
    <t>Halls Creek</t>
  </si>
  <si>
    <t>Hobart</t>
  </si>
  <si>
    <t>Horn Island</t>
  </si>
  <si>
    <t>Kalgoorlie</t>
  </si>
  <si>
    <t>Kalbumburu</t>
  </si>
  <si>
    <t>Launceston</t>
  </si>
  <si>
    <t>Laverton</t>
  </si>
  <si>
    <t>Learmonth</t>
  </si>
  <si>
    <t>Longreach</t>
  </si>
  <si>
    <t>Low Head</t>
  </si>
  <si>
    <t>Mackay</t>
  </si>
  <si>
    <t>Marble Bar</t>
  </si>
  <si>
    <t>Marree</t>
  </si>
  <si>
    <t>Meekatharra</t>
  </si>
  <si>
    <t>Melbourne</t>
  </si>
  <si>
    <t>Merredin</t>
  </si>
  <si>
    <t>Mildura</t>
  </si>
  <si>
    <t>Miles</t>
  </si>
  <si>
    <t>Morawa</t>
  </si>
  <si>
    <t>Moree</t>
  </si>
  <si>
    <t>Mt Gambier</t>
  </si>
  <si>
    <t>Nhill</t>
  </si>
  <si>
    <t>Normanton</t>
  </si>
  <si>
    <t>Nowra</t>
  </si>
  <si>
    <t>Nuriootpa</t>
  </si>
  <si>
    <t>Oodnadatta</t>
  </si>
  <si>
    <t>Orbost</t>
  </si>
  <si>
    <t>Palmerville</t>
  </si>
  <si>
    <t>Perth</t>
  </si>
  <si>
    <t>Pt Perpendicular</t>
  </si>
  <si>
    <t>Port Hedland</t>
  </si>
  <si>
    <t>Port Lincoln</t>
  </si>
  <si>
    <t>Port Macquarie</t>
  </si>
  <si>
    <t>Rabbit Flat</t>
  </si>
  <si>
    <t>Richmond NSW</t>
  </si>
  <si>
    <t>Robe</t>
  </si>
  <si>
    <t>Rockhampton</t>
  </si>
  <si>
    <t>Sale</t>
  </si>
  <si>
    <t>Scone</t>
  </si>
  <si>
    <t>St George</t>
  </si>
  <si>
    <t>Sydney</t>
  </si>
  <si>
    <t>Tarcoola</t>
  </si>
  <si>
    <t>Thargomindah</t>
  </si>
  <si>
    <t>Tibooburra</t>
  </si>
  <si>
    <t>Townsville</t>
  </si>
  <si>
    <t>Vic River Downs</t>
  </si>
  <si>
    <t>Wagga Wagga</t>
  </si>
  <si>
    <t>Walgett</t>
  </si>
  <si>
    <t>Wandering</t>
  </si>
  <si>
    <t>Weipa</t>
  </si>
  <si>
    <t>Williamtown</t>
  </si>
  <si>
    <t>Wilsons Prom</t>
  </si>
  <si>
    <t>Woomera</t>
  </si>
  <si>
    <t>Wyalong</t>
  </si>
  <si>
    <t>Yamba</t>
  </si>
  <si>
    <t>Averages</t>
  </si>
  <si>
    <t>43 same year AWS/small</t>
  </si>
  <si>
    <t>48 different year AWS/small</t>
  </si>
  <si>
    <t>Increased frequency</t>
  </si>
  <si>
    <t>Decreased frequency</t>
  </si>
  <si>
    <t>* Bold denotes years when the original AWS and a small Stevenson screen were installed simultaneously</t>
  </si>
  <si>
    <r>
      <rPr>
        <b val="1"/>
        <sz val="14"/>
        <color indexed="8"/>
        <rFont val="Arial"/>
      </rPr>
      <t>91 ACORN AWS stations small screen conversion           (</t>
    </r>
    <r>
      <rPr>
        <b val="1"/>
        <sz val="12"/>
        <color indexed="8"/>
        <rFont val="Arial"/>
      </rPr>
      <t>extreme temperatures 5 years pre/post comparison)</t>
    </r>
  </si>
  <si>
    <r>
      <rPr>
        <b val="1"/>
        <sz val="13"/>
        <color indexed="8"/>
        <rFont val="Arial"/>
      </rPr>
      <t>10th</t>
    </r>
    <r>
      <rPr>
        <b val="1"/>
        <sz val="10"/>
        <color indexed="8"/>
        <rFont val="Arial"/>
      </rPr>
      <t xml:space="preserve"> </t>
    </r>
    <r>
      <rPr>
        <b val="1"/>
        <sz val="12"/>
        <color indexed="8"/>
        <rFont val="Arial"/>
      </rPr>
      <t>percentile frequency change</t>
    </r>
  </si>
  <si>
    <r>
      <rPr>
        <b val="1"/>
        <sz val="13"/>
        <color indexed="8"/>
        <rFont val="Arial"/>
      </rPr>
      <t>10th</t>
    </r>
    <r>
      <rPr>
        <b val="1"/>
        <sz val="10"/>
        <color indexed="8"/>
        <rFont val="Arial"/>
      </rPr>
      <t xml:space="preserve"> </t>
    </r>
    <r>
      <rPr>
        <b val="1"/>
        <sz val="12"/>
        <color indexed="8"/>
        <rFont val="Arial"/>
      </rPr>
      <t>percentile C change</t>
    </r>
  </si>
  <si>
    <r>
      <rPr>
        <b val="1"/>
        <sz val="13"/>
        <color indexed="8"/>
        <rFont val="Arial"/>
      </rPr>
      <t>5th</t>
    </r>
    <r>
      <rPr>
        <b val="1"/>
        <sz val="10"/>
        <color indexed="8"/>
        <rFont val="Arial"/>
      </rPr>
      <t xml:space="preserve"> </t>
    </r>
    <r>
      <rPr>
        <b val="1"/>
        <sz val="12"/>
        <color indexed="8"/>
        <rFont val="Arial"/>
      </rPr>
      <t>percentile frequency change</t>
    </r>
  </si>
  <si>
    <r>
      <rPr>
        <b val="1"/>
        <sz val="13"/>
        <color indexed="8"/>
        <rFont val="Arial"/>
      </rPr>
      <t>5th</t>
    </r>
    <r>
      <rPr>
        <b val="1"/>
        <sz val="10"/>
        <color indexed="8"/>
        <rFont val="Arial"/>
      </rPr>
      <t xml:space="preserve"> </t>
    </r>
    <r>
      <rPr>
        <b val="1"/>
        <sz val="12"/>
        <color indexed="8"/>
        <rFont val="Arial"/>
      </rPr>
      <t>percentile C change</t>
    </r>
  </si>
  <si>
    <r>
      <rPr>
        <b val="1"/>
        <sz val="13"/>
        <color indexed="8"/>
        <rFont val="Arial"/>
      </rPr>
      <t>1st</t>
    </r>
    <r>
      <rPr>
        <b val="1"/>
        <sz val="10"/>
        <color indexed="8"/>
        <rFont val="Arial"/>
      </rPr>
      <t xml:space="preserve"> </t>
    </r>
    <r>
      <rPr>
        <b val="1"/>
        <sz val="12"/>
        <color indexed="8"/>
        <rFont val="Arial"/>
      </rPr>
      <t>percentile frequency change</t>
    </r>
  </si>
  <si>
    <r>
      <rPr>
        <b val="1"/>
        <sz val="13"/>
        <color indexed="8"/>
        <rFont val="Arial"/>
      </rPr>
      <t>1st</t>
    </r>
    <r>
      <rPr>
        <b val="1"/>
        <sz val="10"/>
        <color indexed="8"/>
        <rFont val="Arial"/>
      </rPr>
      <t xml:space="preserve"> </t>
    </r>
    <r>
      <rPr>
        <b val="1"/>
        <sz val="12"/>
        <color indexed="8"/>
        <rFont val="Arial"/>
      </rPr>
      <t>percentile C change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</si>
</sst>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8">
    <font>
      <sz val="10"/>
      <color indexed="8"/>
      <name val="Helvetica Neue"/>
    </font>
    <font>
      <sz val="12"/>
      <color indexed="8"/>
      <name val="Helvetica Neue"/>
    </font>
    <font>
      <b val="1"/>
      <sz val="14"/>
      <color indexed="8"/>
      <name val="Arial"/>
    </font>
    <font>
      <b val="1"/>
      <sz val="12"/>
      <color indexed="8"/>
      <name val="Arial"/>
    </font>
    <font>
      <b val="1"/>
      <sz val="11"/>
      <color indexed="8"/>
      <name val="Arial"/>
    </font>
    <font>
      <b val="1"/>
      <sz val="10"/>
      <color indexed="8"/>
      <name val="Arial"/>
    </font>
    <font>
      <b val="1"/>
      <sz val="13"/>
      <color indexed="8"/>
      <name val="Arial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2"/>
        <bgColor auto="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thin">
        <color indexed="10"/>
      </right>
      <top>
        <color indexed="8"/>
      </top>
      <bottom>
        <color indexed="8"/>
      </bottom>
      <diagonal/>
    </border>
    <border>
      <left style="thin">
        <color indexed="10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thin">
        <color indexed="10"/>
      </right>
      <top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center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49" fontId="5" fillId="2" borderId="1" applyNumberFormat="1" applyFont="1" applyFill="1" applyBorder="1" applyAlignment="1" applyProtection="0">
      <alignment horizontal="center" vertical="center" wrapText="1"/>
    </xf>
    <xf numFmtId="49" fontId="5" fillId="2" borderId="2" applyNumberFormat="1" applyFont="1" applyFill="1" applyBorder="1" applyAlignment="1" applyProtection="0">
      <alignment horizontal="center" vertical="center" wrapText="1"/>
    </xf>
    <xf numFmtId="49" fontId="3" borderId="3" applyNumberFormat="1" applyFont="1" applyFill="0" applyBorder="1" applyAlignment="1" applyProtection="0">
      <alignment horizontal="center" vertical="center" wrapText="1"/>
    </xf>
    <xf numFmtId="0" fontId="7" borderId="4" applyNumberFormat="1" applyFont="1" applyFill="0" applyBorder="1" applyAlignment="1" applyProtection="0">
      <alignment horizontal="center" vertical="center" wrapText="1"/>
    </xf>
    <xf numFmtId="0" fontId="7" borderId="3" applyNumberFormat="1" applyFont="1" applyFill="0" applyBorder="1" applyAlignment="1" applyProtection="0">
      <alignment horizontal="center" vertical="center" wrapText="1"/>
    </xf>
    <xf numFmtId="59" fontId="7" borderId="3" applyNumberFormat="1" applyFont="1" applyFill="0" applyBorder="1" applyAlignment="1" applyProtection="0">
      <alignment horizontal="center" vertical="center" wrapText="1"/>
    </xf>
    <xf numFmtId="59" fontId="7" borderId="4" applyNumberFormat="1" applyFont="1" applyFill="0" applyBorder="1" applyAlignment="1" applyProtection="0">
      <alignment horizontal="center" vertical="center" wrapText="1"/>
    </xf>
    <xf numFmtId="49" fontId="3" borderId="5" applyNumberFormat="1" applyFont="1" applyFill="0" applyBorder="1" applyAlignment="1" applyProtection="0">
      <alignment horizontal="center" vertical="center" wrapText="1"/>
    </xf>
    <xf numFmtId="0" fontId="7" borderId="6" applyNumberFormat="1" applyFont="1" applyFill="0" applyBorder="1" applyAlignment="1" applyProtection="0">
      <alignment horizontal="center" vertical="center" wrapText="1"/>
    </xf>
    <xf numFmtId="0" fontId="7" borderId="5" applyNumberFormat="1" applyFont="1" applyFill="0" applyBorder="1" applyAlignment="1" applyProtection="0">
      <alignment horizontal="center" vertical="center" wrapText="1"/>
    </xf>
    <xf numFmtId="59" fontId="7" borderId="5" applyNumberFormat="1" applyFont="1" applyFill="0" applyBorder="1" applyAlignment="1" applyProtection="0">
      <alignment horizontal="center" vertical="center" wrapText="1"/>
    </xf>
    <xf numFmtId="59" fontId="7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49" fontId="3" borderId="7" applyNumberFormat="1" applyFont="1" applyFill="0" applyBorder="1" applyAlignment="1" applyProtection="0">
      <alignment horizontal="center" vertical="center" wrapText="1"/>
    </xf>
    <xf numFmtId="0" fontId="7" borderId="8" applyNumberFormat="1" applyFont="1" applyFill="0" applyBorder="1" applyAlignment="1" applyProtection="0">
      <alignment horizontal="center" vertical="center" wrapText="1"/>
    </xf>
    <xf numFmtId="0" fontId="7" borderId="7" applyNumberFormat="1" applyFont="1" applyFill="0" applyBorder="1" applyAlignment="1" applyProtection="0">
      <alignment horizontal="center" vertical="center" wrapText="1"/>
    </xf>
    <xf numFmtId="59" fontId="7" borderId="7" applyNumberFormat="1" applyFont="1" applyFill="0" applyBorder="1" applyAlignment="1" applyProtection="0">
      <alignment horizontal="center" vertical="center" wrapText="1"/>
    </xf>
    <xf numFmtId="59" fontId="7" borderId="8" applyNumberFormat="1" applyFont="1" applyFill="0" applyBorder="1" applyAlignment="1" applyProtection="0">
      <alignment horizontal="center" vertical="center" wrapText="1"/>
    </xf>
    <xf numFmtId="0" fontId="7" fillId="3" borderId="9" applyNumberFormat="0" applyFont="1" applyFill="1" applyBorder="1" applyAlignment="1" applyProtection="0">
      <alignment horizontal="center" vertical="center" wrapText="1"/>
    </xf>
    <xf numFmtId="0" fontId="7" fillId="3" borderId="10" applyNumberFormat="0" applyFont="1" applyFill="1" applyBorder="1" applyAlignment="1" applyProtection="0">
      <alignment horizontal="center" vertical="center" wrapText="1"/>
    </xf>
    <xf numFmtId="59" fontId="7" fillId="3" borderId="11" applyNumberFormat="1" applyFont="1" applyFill="1" applyBorder="1" applyAlignment="1" applyProtection="0">
      <alignment horizontal="center" vertical="center" wrapText="1"/>
    </xf>
    <xf numFmtId="59" fontId="7" fillId="3" borderId="12" applyNumberFormat="1" applyFont="1" applyFill="1" applyBorder="1" applyAlignment="1" applyProtection="0">
      <alignment horizontal="center" vertical="center" wrapText="1"/>
    </xf>
    <xf numFmtId="49" fontId="3" borderId="13" applyNumberFormat="1" applyFont="1" applyFill="0" applyBorder="1" applyAlignment="1" applyProtection="0">
      <alignment horizontal="center" vertical="center" wrapText="1"/>
    </xf>
    <xf numFmtId="1" fontId="7" borderId="14" applyNumberFormat="1" applyFont="1" applyFill="0" applyBorder="1" applyAlignment="1" applyProtection="0">
      <alignment horizontal="center" vertical="center" wrapText="1"/>
    </xf>
    <xf numFmtId="59" fontId="7" borderId="13" applyNumberFormat="1" applyFont="1" applyFill="0" applyBorder="1" applyAlignment="1" applyProtection="0">
      <alignment horizontal="center" vertical="center" wrapText="1"/>
    </xf>
    <xf numFmtId="59" fontId="7" borderId="14" applyNumberFormat="1" applyFont="1" applyFill="0" applyBorder="1" applyAlignment="1" applyProtection="0">
      <alignment horizontal="center" vertical="center" wrapText="1"/>
    </xf>
    <xf numFmtId="1" fontId="7" borderId="6" applyNumberFormat="1" applyFont="1" applyFill="0" applyBorder="1" applyAlignment="1" applyProtection="0">
      <alignment horizontal="center" vertical="center" wrapText="1"/>
    </xf>
    <xf numFmtId="49" fontId="3" borderId="15" applyNumberFormat="1" applyFont="1" applyFill="0" applyBorder="1" applyAlignment="1" applyProtection="0">
      <alignment horizontal="center" vertical="center" wrapText="1"/>
    </xf>
    <xf numFmtId="1" fontId="7" borderId="16" applyNumberFormat="1" applyFont="1" applyFill="0" applyBorder="1" applyAlignment="1" applyProtection="0">
      <alignment horizontal="center" vertical="center" wrapText="1"/>
    </xf>
    <xf numFmtId="0" fontId="7" borderId="15" applyNumberFormat="1" applyFont="1" applyFill="0" applyBorder="1" applyAlignment="1" applyProtection="0">
      <alignment horizontal="center" vertical="center" wrapText="1"/>
    </xf>
    <xf numFmtId="0" fontId="7" borderId="16" applyNumberFormat="1" applyFont="1" applyFill="0" applyBorder="1" applyAlignment="1" applyProtection="0">
      <alignment horizontal="center" vertical="center" wrapText="1"/>
    </xf>
    <xf numFmtId="49" fontId="7" borderId="17" applyNumberFormat="1" applyFont="1" applyFill="0" applyBorder="1" applyAlignment="1" applyProtection="0">
      <alignment horizontal="left" vertical="center" wrapText="1"/>
    </xf>
    <xf numFmtId="0" fontId="0" borderId="18" applyNumberFormat="0" applyFont="1" applyFill="0" applyBorder="1" applyAlignment="1" applyProtection="0">
      <alignment vertical="top" wrapText="1"/>
    </xf>
    <xf numFmtId="0" fontId="0" borderId="17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4" borderId="1" applyNumberFormat="1" applyFont="1" applyFill="1" applyBorder="1" applyAlignment="1" applyProtection="0">
      <alignment horizontal="center" vertical="center" wrapText="1"/>
    </xf>
    <xf numFmtId="49" fontId="4" fillId="4" borderId="2" applyNumberFormat="1" applyFont="1" applyFill="1" applyBorder="1" applyAlignment="1" applyProtection="0">
      <alignment horizontal="center" vertical="center" wrapText="1"/>
    </xf>
    <xf numFmtId="49" fontId="5" fillId="4" borderId="1" applyNumberFormat="1" applyFont="1" applyFill="1" applyBorder="1" applyAlignment="1" applyProtection="0">
      <alignment horizontal="center" vertical="center" wrapText="1"/>
    </xf>
    <xf numFmtId="49" fontId="5" fillId="4" borderId="2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e4e2"/>
      <rgbColor rgb="ffa5a5a5"/>
      <rgbColor rgb="ff3f3f3f"/>
      <rgbColor rgb="ffd4e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99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28.1719" style="1" customWidth="1"/>
    <col min="2" max="2" width="11.5" style="1" customWidth="1"/>
    <col min="3" max="8" width="11.3516" style="1" customWidth="1"/>
    <col min="9" max="16384" width="16.3516" style="1" customWidth="1"/>
  </cols>
  <sheetData>
    <row r="1" ht="86.95" customHeight="1">
      <c r="A1" t="s" s="2">
        <v>0</v>
      </c>
      <c r="B1" t="s" s="3">
        <v>1</v>
      </c>
      <c r="C1" t="s" s="4">
        <v>2</v>
      </c>
      <c r="D1" t="s" s="5">
        <v>3</v>
      </c>
      <c r="E1" t="s" s="4">
        <v>4</v>
      </c>
      <c r="F1" t="s" s="5">
        <v>5</v>
      </c>
      <c r="G1" t="s" s="4">
        <v>6</v>
      </c>
      <c r="H1" t="s" s="5">
        <v>7</v>
      </c>
    </row>
    <row r="2" ht="22.15" customHeight="1">
      <c r="A2" t="s" s="6">
        <v>8</v>
      </c>
      <c r="B2" s="7">
        <v>1977</v>
      </c>
      <c r="C2" s="8">
        <v>10.8</v>
      </c>
      <c r="D2" s="7">
        <v>0.7707103749192</v>
      </c>
      <c r="E2" s="9">
        <v>9.4</v>
      </c>
      <c r="F2" s="10">
        <v>0.9419585571433</v>
      </c>
      <c r="G2" s="9">
        <v>3.2</v>
      </c>
      <c r="H2" s="10">
        <v>1.352380952381</v>
      </c>
    </row>
    <row r="3" ht="21.95" customHeight="1">
      <c r="A3" t="s" s="11">
        <v>9</v>
      </c>
      <c r="B3" s="12">
        <v>1998</v>
      </c>
      <c r="C3" s="13">
        <v>0.6</v>
      </c>
      <c r="D3" s="12">
        <v>-0.2866981732794</v>
      </c>
      <c r="E3" s="14">
        <v>0.4</v>
      </c>
      <c r="F3" s="15">
        <v>-0.5190821195501</v>
      </c>
      <c r="G3" s="14">
        <v>-1.4</v>
      </c>
      <c r="H3" s="15">
        <v>-0.7121666666666</v>
      </c>
    </row>
    <row r="4" ht="21.95" customHeight="1">
      <c r="A4" t="s" s="11">
        <v>10</v>
      </c>
      <c r="B4" s="12">
        <v>1998</v>
      </c>
      <c r="C4" s="13">
        <v>-10.2</v>
      </c>
      <c r="D4" s="12">
        <v>-0.2315350235398</v>
      </c>
      <c r="E4" s="14">
        <v>-8.199999999999999</v>
      </c>
      <c r="F4" s="15">
        <v>-0.2109271529263</v>
      </c>
      <c r="G4" s="14">
        <v>-4.2</v>
      </c>
      <c r="H4" s="15">
        <v>0.3229166666667</v>
      </c>
    </row>
    <row r="5" ht="21.95" customHeight="1">
      <c r="A5" t="s" s="11">
        <v>11</v>
      </c>
      <c r="B5" s="16">
        <v>1997</v>
      </c>
      <c r="C5" s="13">
        <v>1.2</v>
      </c>
      <c r="D5" s="12">
        <v>-0.1210648148148</v>
      </c>
      <c r="E5" s="14">
        <v>0</v>
      </c>
      <c r="F5" s="15">
        <v>-0.06434472740989999</v>
      </c>
      <c r="G5" s="14">
        <v>0.8</v>
      </c>
      <c r="H5" s="15">
        <v>0.0152831196582</v>
      </c>
    </row>
    <row r="6" ht="21.95" customHeight="1">
      <c r="A6" t="s" s="11">
        <v>12</v>
      </c>
      <c r="B6" s="16">
        <v>2001</v>
      </c>
      <c r="C6" s="13">
        <v>1.2</v>
      </c>
      <c r="D6" s="12">
        <v>-0.1210648148148</v>
      </c>
      <c r="E6" s="14">
        <v>0</v>
      </c>
      <c r="F6" s="15">
        <v>-0.06434472740989999</v>
      </c>
      <c r="G6" s="14">
        <v>0.8</v>
      </c>
      <c r="H6" s="15">
        <v>0.0152831196582</v>
      </c>
    </row>
    <row r="7" ht="21.95" customHeight="1">
      <c r="A7" t="s" s="11">
        <v>13</v>
      </c>
      <c r="B7" s="16">
        <v>1998</v>
      </c>
      <c r="C7" s="13">
        <v>5</v>
      </c>
      <c r="D7" s="12">
        <v>0.2473276506309</v>
      </c>
      <c r="E7" s="14">
        <v>5.6</v>
      </c>
      <c r="F7" s="15">
        <v>0.0497390501655</v>
      </c>
      <c r="G7" s="14">
        <v>3.2</v>
      </c>
      <c r="H7" s="15">
        <v>0.015</v>
      </c>
    </row>
    <row r="8" ht="21.95" customHeight="1">
      <c r="A8" t="s" s="11">
        <v>14</v>
      </c>
      <c r="B8" s="12">
        <v>1987</v>
      </c>
      <c r="C8" s="13">
        <v>6.6</v>
      </c>
      <c r="D8" s="12">
        <v>0.0904982302643</v>
      </c>
      <c r="E8" s="14">
        <v>3.8</v>
      </c>
      <c r="F8" s="15">
        <v>-0.0287587926947</v>
      </c>
      <c r="G8" s="14">
        <v>1.8</v>
      </c>
      <c r="H8" s="15">
        <v>-0.33</v>
      </c>
    </row>
    <row r="9" ht="21.95" customHeight="1">
      <c r="A9" t="s" s="11">
        <v>15</v>
      </c>
      <c r="B9" s="16">
        <v>1992</v>
      </c>
      <c r="C9" s="13">
        <v>0.2</v>
      </c>
      <c r="D9" s="12">
        <v>0.5268121529313</v>
      </c>
      <c r="E9" s="14">
        <v>5</v>
      </c>
      <c r="F9" s="15">
        <v>0.1715081079911</v>
      </c>
      <c r="G9" s="14">
        <v>1.2</v>
      </c>
      <c r="H9" s="15">
        <v>-0.53</v>
      </c>
    </row>
    <row r="10" ht="21.95" customHeight="1">
      <c r="A10" t="s" s="11">
        <v>16</v>
      </c>
      <c r="B10" s="12">
        <v>1939</v>
      </c>
      <c r="C10" s="13">
        <v>-3</v>
      </c>
      <c r="D10" s="12">
        <v>-0.3379836394611</v>
      </c>
      <c r="E10" s="14">
        <v>-4.2</v>
      </c>
      <c r="F10" s="15">
        <v>-0.1642280701754</v>
      </c>
      <c r="G10" s="14">
        <v>-1.6</v>
      </c>
      <c r="H10" s="15">
        <v>0.4843333333333</v>
      </c>
    </row>
    <row r="11" ht="21.95" customHeight="1">
      <c r="A11" t="s" s="11">
        <v>17</v>
      </c>
      <c r="B11" s="16">
        <v>1997</v>
      </c>
      <c r="C11" s="13">
        <v>15.2</v>
      </c>
      <c r="D11" s="12">
        <v>0.0563274763623</v>
      </c>
      <c r="E11" s="14">
        <v>12</v>
      </c>
      <c r="F11" s="15">
        <v>-0.1311008197991</v>
      </c>
      <c r="G11" s="14">
        <v>4</v>
      </c>
      <c r="H11" s="15">
        <v>0.3496825396826</v>
      </c>
    </row>
    <row r="12" ht="21.95" customHeight="1">
      <c r="A12" t="s" s="11">
        <v>18</v>
      </c>
      <c r="B12" s="16">
        <v>2001</v>
      </c>
      <c r="C12" s="13">
        <v>20.2</v>
      </c>
      <c r="D12" s="12">
        <v>0.9381748736895</v>
      </c>
      <c r="E12" s="14">
        <v>16.8</v>
      </c>
      <c r="F12" s="15">
        <v>0.8446678260336</v>
      </c>
      <c r="G12" s="14">
        <v>7</v>
      </c>
      <c r="H12" s="15">
        <v>-0.3252777777778</v>
      </c>
    </row>
    <row r="13" ht="21.95" customHeight="1">
      <c r="A13" t="s" s="11">
        <v>19</v>
      </c>
      <c r="B13" s="12">
        <v>1989</v>
      </c>
      <c r="C13" s="13">
        <v>0.4</v>
      </c>
      <c r="D13" s="12">
        <v>0.4011704541849</v>
      </c>
      <c r="E13" s="14">
        <v>1.2</v>
      </c>
      <c r="F13" s="15">
        <v>0.5048084284137</v>
      </c>
      <c r="G13" s="14">
        <v>1.4</v>
      </c>
      <c r="H13" s="15">
        <v>0.4333333333334</v>
      </c>
    </row>
    <row r="14" ht="21.95" customHeight="1">
      <c r="A14" t="s" s="11">
        <v>20</v>
      </c>
      <c r="B14" s="16">
        <v>1996</v>
      </c>
      <c r="C14" s="13">
        <v>12</v>
      </c>
      <c r="D14" s="12">
        <v>0.2170167713258</v>
      </c>
      <c r="E14" s="14">
        <v>6.2</v>
      </c>
      <c r="F14" s="15">
        <v>0.2798933658933</v>
      </c>
      <c r="G14" s="14">
        <v>1.4</v>
      </c>
      <c r="H14" s="15">
        <v>0.1347222222223</v>
      </c>
    </row>
    <row r="15" ht="21.95" customHeight="1">
      <c r="A15" t="s" s="11">
        <v>21</v>
      </c>
      <c r="B15" s="12">
        <v>2005</v>
      </c>
      <c r="C15" s="13">
        <v>0.8</v>
      </c>
      <c r="D15" s="12">
        <v>0.0931803909496</v>
      </c>
      <c r="E15" s="14">
        <v>2.6</v>
      </c>
      <c r="F15" s="15">
        <v>0.0281551781552</v>
      </c>
      <c r="G15" s="14">
        <v>0.6</v>
      </c>
      <c r="H15" s="15">
        <v>0.1020833333333</v>
      </c>
    </row>
    <row r="16" ht="21.95" customHeight="1">
      <c r="A16" t="s" s="11">
        <v>22</v>
      </c>
      <c r="B16" s="16">
        <v>2002</v>
      </c>
      <c r="C16" s="13">
        <v>-0.2</v>
      </c>
      <c r="D16" s="12">
        <v>-0.5921157427301</v>
      </c>
      <c r="E16" s="14">
        <v>-6</v>
      </c>
      <c r="F16" s="15">
        <v>-0.1242944218836</v>
      </c>
      <c r="G16" s="14">
        <v>-1</v>
      </c>
      <c r="H16" s="15">
        <v>0.5376190476191</v>
      </c>
    </row>
    <row r="17" ht="21.95" customHeight="1">
      <c r="A17" t="s" s="11">
        <v>23</v>
      </c>
      <c r="B17" s="12">
        <v>1991</v>
      </c>
      <c r="C17" s="13">
        <v>-5.6</v>
      </c>
      <c r="D17" s="12">
        <v>-0.0978985903507</v>
      </c>
      <c r="E17" s="14">
        <v>-1.8</v>
      </c>
      <c r="F17" s="15">
        <v>-0.1315060964185</v>
      </c>
      <c r="G17" s="14">
        <v>-0.6</v>
      </c>
      <c r="H17" s="15">
        <v>0.1104761904762</v>
      </c>
    </row>
    <row r="18" ht="21.95" customHeight="1">
      <c r="A18" t="s" s="11">
        <v>24</v>
      </c>
      <c r="B18" s="12">
        <v>1978</v>
      </c>
      <c r="C18" s="13">
        <v>16.2</v>
      </c>
      <c r="D18" s="12">
        <v>-0.8048193095448</v>
      </c>
      <c r="E18" s="14">
        <v>3.2</v>
      </c>
      <c r="F18" s="15">
        <v>-1.1465034640816</v>
      </c>
      <c r="G18" s="14">
        <v>-1.4</v>
      </c>
      <c r="H18" s="15">
        <v>0.1595238095238</v>
      </c>
    </row>
    <row r="19" ht="21.95" customHeight="1">
      <c r="A19" t="s" s="11">
        <v>25</v>
      </c>
      <c r="B19" s="16">
        <v>1995</v>
      </c>
      <c r="C19" s="13">
        <v>0.6</v>
      </c>
      <c r="D19" s="12">
        <v>-0.1139621110684</v>
      </c>
      <c r="E19" s="14">
        <v>2.4</v>
      </c>
      <c r="F19" s="15">
        <v>-0.5139756909757</v>
      </c>
      <c r="G19" s="14">
        <v>-1.2</v>
      </c>
      <c r="H19" s="15">
        <v>-0.7911111111111</v>
      </c>
    </row>
    <row r="20" ht="21.95" customHeight="1">
      <c r="A20" t="s" s="11">
        <v>26</v>
      </c>
      <c r="B20" s="12">
        <v>1997</v>
      </c>
      <c r="C20" s="13">
        <v>4.2</v>
      </c>
      <c r="D20" s="12">
        <v>-0.0384631379383</v>
      </c>
      <c r="E20" s="14">
        <v>3</v>
      </c>
      <c r="F20" s="15">
        <v>-0.5891022573917</v>
      </c>
      <c r="G20" s="14">
        <v>-0.6</v>
      </c>
      <c r="H20" s="15">
        <v>0.1117261904761</v>
      </c>
    </row>
    <row r="21" ht="21.95" customHeight="1">
      <c r="A21" t="s" s="11">
        <v>27</v>
      </c>
      <c r="B21" s="12">
        <v>1999</v>
      </c>
      <c r="C21" s="13">
        <v>0</v>
      </c>
      <c r="D21" s="12">
        <v>0.2922104184484</v>
      </c>
      <c r="E21" s="14">
        <v>2.4</v>
      </c>
      <c r="F21" s="15">
        <v>0.2663739543387</v>
      </c>
      <c r="G21" s="14">
        <v>-0.4</v>
      </c>
      <c r="H21" s="15">
        <v>0.4441904761905</v>
      </c>
    </row>
    <row r="22" ht="21.95" customHeight="1">
      <c r="A22" t="s" s="11">
        <v>28</v>
      </c>
      <c r="B22" s="12">
        <v>1999</v>
      </c>
      <c r="C22" s="13">
        <v>5</v>
      </c>
      <c r="D22" s="12">
        <v>-0.0269646647294</v>
      </c>
      <c r="E22" s="14">
        <v>0.8</v>
      </c>
      <c r="F22" s="15">
        <v>0.1053921568627</v>
      </c>
      <c r="G22" s="14">
        <v>0.8</v>
      </c>
      <c r="H22" s="15">
        <v>-0.4174206349206</v>
      </c>
    </row>
    <row r="23" ht="21.95" customHeight="1">
      <c r="A23" t="s" s="11">
        <v>29</v>
      </c>
      <c r="B23" s="16">
        <v>1997</v>
      </c>
      <c r="C23" s="13">
        <v>12.4</v>
      </c>
      <c r="D23" s="12">
        <v>0.0640691018644</v>
      </c>
      <c r="E23" s="14">
        <v>6.4</v>
      </c>
      <c r="F23" s="15">
        <v>-0.3643139138639</v>
      </c>
      <c r="G23" s="14">
        <v>0.8</v>
      </c>
      <c r="H23" s="15">
        <v>-0.19375</v>
      </c>
    </row>
    <row r="24" ht="21.95" customHeight="1">
      <c r="A24" t="s" s="11">
        <v>30</v>
      </c>
      <c r="B24" s="12">
        <v>2002</v>
      </c>
      <c r="C24" s="13">
        <v>11.2</v>
      </c>
      <c r="D24" s="12">
        <v>0.3870018405743</v>
      </c>
      <c r="E24" s="14">
        <v>9</v>
      </c>
      <c r="F24" s="15">
        <v>0.2088338295691</v>
      </c>
      <c r="G24" s="14">
        <v>3</v>
      </c>
      <c r="H24" s="15">
        <v>1.4351515151515</v>
      </c>
    </row>
    <row r="25" ht="21.95" customHeight="1">
      <c r="A25" t="s" s="11">
        <v>31</v>
      </c>
      <c r="B25" s="16">
        <v>1996</v>
      </c>
      <c r="C25" s="13">
        <v>0</v>
      </c>
      <c r="D25" s="12">
        <v>-0.1080507469388</v>
      </c>
      <c r="E25" s="14">
        <v>-0.6</v>
      </c>
      <c r="F25" s="15">
        <v>-0.0049508491509</v>
      </c>
      <c r="G25" s="14">
        <v>-0.8</v>
      </c>
      <c r="H25" s="15">
        <v>0.0183333333333</v>
      </c>
    </row>
    <row r="26" ht="21.95" customHeight="1">
      <c r="A26" t="s" s="11">
        <v>32</v>
      </c>
      <c r="B26" s="12">
        <v>1975</v>
      </c>
      <c r="C26" s="13">
        <v>12</v>
      </c>
      <c r="D26" s="12">
        <v>0.7361626088794</v>
      </c>
      <c r="E26" s="14">
        <v>8.4</v>
      </c>
      <c r="F26" s="15">
        <v>0.8113704604649</v>
      </c>
      <c r="G26" s="14">
        <v>4.2</v>
      </c>
      <c r="H26" s="15">
        <v>0.4673888888889</v>
      </c>
    </row>
    <row r="27" ht="21.95" customHeight="1">
      <c r="A27" t="s" s="11">
        <v>33</v>
      </c>
      <c r="B27" s="12">
        <v>1941</v>
      </c>
      <c r="C27" s="13">
        <v>12</v>
      </c>
      <c r="D27" s="12">
        <v>0.7361626088794</v>
      </c>
      <c r="E27" s="14">
        <v>8.4</v>
      </c>
      <c r="F27" s="15">
        <v>0.8113704604649</v>
      </c>
      <c r="G27" s="14">
        <v>4.2</v>
      </c>
      <c r="H27" s="15">
        <v>0.4673888888889</v>
      </c>
    </row>
    <row r="28" ht="21.95" customHeight="1">
      <c r="A28" t="s" s="11">
        <v>34</v>
      </c>
      <c r="B28" s="16">
        <v>1997</v>
      </c>
      <c r="C28" s="13">
        <v>13.2</v>
      </c>
      <c r="D28" s="12">
        <v>0.6219364716819999</v>
      </c>
      <c r="E28" s="14">
        <v>9</v>
      </c>
      <c r="F28" s="15">
        <v>0.2443182131877</v>
      </c>
      <c r="G28" s="14">
        <v>2.4</v>
      </c>
      <c r="H28" s="15">
        <v>0.5699166666667</v>
      </c>
    </row>
    <row r="29" ht="21.95" customHeight="1">
      <c r="A29" t="s" s="11">
        <v>35</v>
      </c>
      <c r="B29" s="12">
        <v>1997</v>
      </c>
      <c r="C29" s="13">
        <v>5.8</v>
      </c>
      <c r="D29" s="12">
        <v>-0.0522036845118</v>
      </c>
      <c r="E29" s="14">
        <v>5.4</v>
      </c>
      <c r="F29" s="15">
        <v>-0.6226797868798</v>
      </c>
      <c r="G29" s="14">
        <v>0.6</v>
      </c>
      <c r="H29" s="15">
        <v>-0.775</v>
      </c>
    </row>
    <row r="30" ht="21.95" customHeight="1">
      <c r="A30" t="s" s="11">
        <v>36</v>
      </c>
      <c r="B30" s="12">
        <v>1997</v>
      </c>
      <c r="C30" s="13">
        <v>33.8</v>
      </c>
      <c r="D30" s="12">
        <v>-0.0152454873552</v>
      </c>
      <c r="E30" s="14">
        <v>9</v>
      </c>
      <c r="F30" s="15">
        <v>0.2802093871042</v>
      </c>
      <c r="G30" s="14">
        <v>1.4</v>
      </c>
      <c r="H30" s="15">
        <v>0.4044444444444</v>
      </c>
    </row>
    <row r="31" ht="21.95" customHeight="1">
      <c r="A31" t="s" s="11">
        <v>37</v>
      </c>
      <c r="B31" s="12">
        <v>2004</v>
      </c>
      <c r="C31" s="13">
        <v>1.6</v>
      </c>
      <c r="D31" s="12">
        <v>0.2978350296094</v>
      </c>
      <c r="E31" s="14">
        <v>1.6</v>
      </c>
      <c r="F31" s="15">
        <v>0.3150757575758</v>
      </c>
      <c r="G31" s="14">
        <v>1.2</v>
      </c>
      <c r="H31" s="15">
        <v>1.1167142857143</v>
      </c>
    </row>
    <row r="32" ht="21.95" customHeight="1">
      <c r="A32" t="s" s="11">
        <v>38</v>
      </c>
      <c r="B32" s="12">
        <v>1976</v>
      </c>
      <c r="C32" s="13">
        <v>18.4</v>
      </c>
      <c r="D32" s="12">
        <v>1.0499794937648</v>
      </c>
      <c r="E32" s="14">
        <v>14.6</v>
      </c>
      <c r="F32" s="15">
        <v>-0.2861724070949</v>
      </c>
      <c r="G32" s="14">
        <v>1.4</v>
      </c>
      <c r="H32" s="15">
        <v>0.03</v>
      </c>
    </row>
    <row r="33" ht="21.95" customHeight="1">
      <c r="A33" t="s" s="11">
        <v>39</v>
      </c>
      <c r="B33" s="16">
        <v>1993</v>
      </c>
      <c r="C33" s="13">
        <v>5.8</v>
      </c>
      <c r="D33" s="12">
        <v>-0.244774226169</v>
      </c>
      <c r="E33" s="14">
        <v>-0.8</v>
      </c>
      <c r="F33" s="15">
        <v>0.177087277016</v>
      </c>
      <c r="G33" s="14">
        <v>0.4</v>
      </c>
      <c r="H33" s="15">
        <v>-0.08749999999999999</v>
      </c>
    </row>
    <row r="34" ht="21.95" customHeight="1">
      <c r="A34" t="s" s="11">
        <v>40</v>
      </c>
      <c r="B34" s="16">
        <v>2003</v>
      </c>
      <c r="C34" s="13">
        <v>7</v>
      </c>
      <c r="D34" s="12">
        <v>-0.041275622165</v>
      </c>
      <c r="E34" s="14">
        <v>3.2</v>
      </c>
      <c r="F34" s="15">
        <v>-0.1956781818969</v>
      </c>
      <c r="G34" s="14">
        <v>-0.2</v>
      </c>
      <c r="H34" s="15">
        <v>-0.1848888888889</v>
      </c>
    </row>
    <row r="35" ht="21.95" customHeight="1">
      <c r="A35" t="s" s="11">
        <v>41</v>
      </c>
      <c r="B35" s="16">
        <v>2004</v>
      </c>
      <c r="C35" s="13">
        <v>-10.8</v>
      </c>
      <c r="D35" s="12">
        <v>-0.0121359528997</v>
      </c>
      <c r="E35" s="14">
        <v>-8.4</v>
      </c>
      <c r="F35" s="15">
        <v>-0.0010686067239</v>
      </c>
      <c r="G35" s="14">
        <v>-4.4</v>
      </c>
      <c r="H35" s="15">
        <v>0.07693627450980001</v>
      </c>
    </row>
    <row r="36" ht="21.95" customHeight="1">
      <c r="A36" t="s" s="11">
        <v>42</v>
      </c>
      <c r="B36" s="12">
        <v>1999</v>
      </c>
      <c r="C36" s="13">
        <v>-3.2</v>
      </c>
      <c r="D36" s="12">
        <v>-0.485904592493</v>
      </c>
      <c r="E36" s="14">
        <v>-3.2</v>
      </c>
      <c r="F36" s="15">
        <v>-0.5558531632111</v>
      </c>
      <c r="G36" s="14">
        <v>-2.4</v>
      </c>
      <c r="H36" s="15">
        <v>-0.4339302549303</v>
      </c>
    </row>
    <row r="37" ht="21.95" customHeight="1">
      <c r="A37" t="s" s="11">
        <v>43</v>
      </c>
      <c r="B37" s="12">
        <v>2009</v>
      </c>
      <c r="C37" s="13">
        <v>-1.2</v>
      </c>
      <c r="D37" s="12">
        <v>0.5585254046578</v>
      </c>
      <c r="E37" s="14">
        <v>2.4</v>
      </c>
      <c r="F37" s="15">
        <v>0.6989571191795</v>
      </c>
      <c r="G37" s="14">
        <v>5.6</v>
      </c>
      <c r="H37" s="15">
        <v>0.5343968253968</v>
      </c>
    </row>
    <row r="38" ht="21.95" customHeight="1">
      <c r="A38" t="s" s="11">
        <v>44</v>
      </c>
      <c r="B38" s="16">
        <v>1996</v>
      </c>
      <c r="C38" s="13">
        <v>-21.6</v>
      </c>
      <c r="D38" s="12">
        <v>-0.4127948104267</v>
      </c>
      <c r="E38" s="14">
        <v>-14.4</v>
      </c>
      <c r="F38" s="15">
        <v>-0.372597985348</v>
      </c>
      <c r="G38" s="14">
        <v>-3</v>
      </c>
      <c r="H38" s="15">
        <v>-0.2953333333333</v>
      </c>
    </row>
    <row r="39" ht="21.95" customHeight="1">
      <c r="A39" t="s" s="11">
        <v>45</v>
      </c>
      <c r="B39" s="12">
        <v>2007</v>
      </c>
      <c r="C39" s="13">
        <v>5</v>
      </c>
      <c r="D39" s="12">
        <v>0.0153337156392</v>
      </c>
      <c r="E39" s="14">
        <v>1.6</v>
      </c>
      <c r="F39" s="15">
        <v>0.193236422193</v>
      </c>
      <c r="G39" s="14">
        <v>0.6</v>
      </c>
      <c r="H39" s="15">
        <v>0.6631111111111</v>
      </c>
    </row>
    <row r="40" ht="21.95" customHeight="1">
      <c r="A40" t="s" s="11">
        <v>46</v>
      </c>
      <c r="B40" s="16">
        <v>1995</v>
      </c>
      <c r="C40" s="13">
        <v>-18.8</v>
      </c>
      <c r="D40" s="12">
        <v>-0.1467721288374</v>
      </c>
      <c r="E40" s="14">
        <v>-11.8</v>
      </c>
      <c r="F40" s="15">
        <v>-0.1055776942356</v>
      </c>
      <c r="G40" s="14">
        <v>-3.2</v>
      </c>
      <c r="H40" s="15">
        <v>0.7427884615383999</v>
      </c>
    </row>
    <row r="41" ht="21.95" customHeight="1">
      <c r="A41" t="s" s="11">
        <v>47</v>
      </c>
      <c r="B41" s="16">
        <v>1992</v>
      </c>
      <c r="C41" s="13">
        <v>6.4</v>
      </c>
      <c r="D41" s="12">
        <v>0.1881401233441</v>
      </c>
      <c r="E41" s="14">
        <v>4.6</v>
      </c>
      <c r="F41" s="15">
        <v>0.1282507229538</v>
      </c>
      <c r="G41" s="14">
        <v>0.8</v>
      </c>
      <c r="H41" s="15">
        <v>-0.3633333333334</v>
      </c>
    </row>
    <row r="42" ht="21.95" customHeight="1">
      <c r="A42" t="s" s="11">
        <v>48</v>
      </c>
      <c r="B42" s="16">
        <v>1998</v>
      </c>
      <c r="C42" s="13">
        <v>25.4</v>
      </c>
      <c r="D42" s="12">
        <v>-0.0727732111026</v>
      </c>
      <c r="E42" s="14">
        <v>13.4</v>
      </c>
      <c r="F42" s="15">
        <v>-0.0527443199502</v>
      </c>
      <c r="G42" s="14">
        <v>1</v>
      </c>
      <c r="H42" s="15">
        <v>0.4166666666667</v>
      </c>
    </row>
    <row r="43" ht="21.95" customHeight="1">
      <c r="A43" t="s" s="11">
        <v>49</v>
      </c>
      <c r="B43" s="16">
        <v>2004</v>
      </c>
      <c r="C43" s="13">
        <v>0</v>
      </c>
      <c r="D43" s="12">
        <v>0.5563126547148</v>
      </c>
      <c r="E43" s="14">
        <v>1.4</v>
      </c>
      <c r="F43" s="15">
        <v>0.7914291804687</v>
      </c>
      <c r="G43" s="14">
        <v>2.2</v>
      </c>
      <c r="H43" s="15">
        <v>0.27875</v>
      </c>
    </row>
    <row r="44" ht="21.95" customHeight="1">
      <c r="A44" t="s" s="11">
        <v>50</v>
      </c>
      <c r="B44" s="16">
        <v>1997</v>
      </c>
      <c r="C44" s="13">
        <v>7</v>
      </c>
      <c r="D44" s="12">
        <v>1.1484081013344</v>
      </c>
      <c r="E44" s="14">
        <v>9.199999999999999</v>
      </c>
      <c r="F44" s="15">
        <v>0.8432707292707</v>
      </c>
      <c r="G44" s="14">
        <v>1.8</v>
      </c>
      <c r="H44" s="15">
        <v>0.1948412698413</v>
      </c>
    </row>
    <row r="45" ht="21.95" customHeight="1">
      <c r="A45" t="s" s="11">
        <v>51</v>
      </c>
      <c r="B45" s="16">
        <v>1994</v>
      </c>
      <c r="C45" s="13">
        <v>2.4</v>
      </c>
      <c r="D45" s="12">
        <v>0.4511904151271</v>
      </c>
      <c r="E45" s="14">
        <v>3</v>
      </c>
      <c r="F45" s="15">
        <v>0.4345075641592</v>
      </c>
      <c r="G45" s="14">
        <v>1.6</v>
      </c>
      <c r="H45" s="15">
        <v>0.3711111111111</v>
      </c>
    </row>
    <row r="46" ht="21.95" customHeight="1">
      <c r="A46" t="s" s="11">
        <v>52</v>
      </c>
      <c r="B46" s="16">
        <v>1996</v>
      </c>
      <c r="C46" s="13">
        <v>-7.8</v>
      </c>
      <c r="D46" s="12">
        <v>-0.1376079521079</v>
      </c>
      <c r="E46" s="14">
        <v>-4.2</v>
      </c>
      <c r="F46" s="15">
        <v>-0.0057320574162</v>
      </c>
      <c r="G46" s="14">
        <v>-0.6</v>
      </c>
      <c r="H46" s="15">
        <v>0.0430555555556</v>
      </c>
    </row>
    <row r="47" ht="21.95" customHeight="1">
      <c r="A47" t="s" s="11">
        <v>53</v>
      </c>
      <c r="B47" s="16">
        <v>1997</v>
      </c>
      <c r="C47" s="13">
        <v>-7.2</v>
      </c>
      <c r="D47" s="12">
        <v>-0.1620126071659</v>
      </c>
      <c r="E47" s="14">
        <v>-4.6</v>
      </c>
      <c r="F47" s="15">
        <v>-0.1725848739172</v>
      </c>
      <c r="G47" s="14">
        <v>-2.2</v>
      </c>
      <c r="H47" s="15">
        <v>0.2182142857143</v>
      </c>
    </row>
    <row r="48" ht="21.95" customHeight="1">
      <c r="A48" t="s" s="11">
        <v>54</v>
      </c>
      <c r="B48" s="16">
        <v>1995</v>
      </c>
      <c r="C48" s="13">
        <v>-1</v>
      </c>
      <c r="D48" s="12">
        <v>-0.3001501412021</v>
      </c>
      <c r="E48" s="14">
        <v>-5.2</v>
      </c>
      <c r="F48" s="15">
        <v>-0.4326208080071</v>
      </c>
      <c r="G48" s="14">
        <v>-2.8</v>
      </c>
      <c r="H48" s="15">
        <v>-0.6904761904762</v>
      </c>
    </row>
    <row r="49" ht="21.95" customHeight="1">
      <c r="A49" t="s" s="11">
        <v>55</v>
      </c>
      <c r="B49" s="16">
        <v>2000</v>
      </c>
      <c r="C49" s="13">
        <v>7.6</v>
      </c>
      <c r="D49" s="12">
        <v>0.0196863334276</v>
      </c>
      <c r="E49" s="14">
        <v>5.6</v>
      </c>
      <c r="F49" s="15">
        <v>-0.1570419103314</v>
      </c>
      <c r="G49" s="14">
        <v>0.2</v>
      </c>
      <c r="H49" s="15">
        <v>0.0145833333333</v>
      </c>
    </row>
    <row r="50" ht="21.95" customHeight="1">
      <c r="A50" t="s" s="11">
        <v>56</v>
      </c>
      <c r="B50" s="12">
        <v>1939</v>
      </c>
      <c r="C50" s="13">
        <v>17.6</v>
      </c>
      <c r="D50" s="12">
        <v>0.3394793385564</v>
      </c>
      <c r="E50" s="14">
        <v>9.199999999999999</v>
      </c>
      <c r="F50" s="15">
        <v>0.3996858574302</v>
      </c>
      <c r="G50" s="14">
        <v>1</v>
      </c>
      <c r="H50" s="15">
        <v>-0.575</v>
      </c>
    </row>
    <row r="51" ht="21.95" customHeight="1">
      <c r="A51" t="s" s="11">
        <v>57</v>
      </c>
      <c r="B51" s="12">
        <v>1996</v>
      </c>
      <c r="C51" s="13">
        <v>-8.6</v>
      </c>
      <c r="D51" s="12">
        <v>0.1669776150682</v>
      </c>
      <c r="E51" s="14">
        <v>-2.4</v>
      </c>
      <c r="F51" s="15">
        <v>0.0226010750809</v>
      </c>
      <c r="G51" s="14">
        <v>0</v>
      </c>
      <c r="H51" s="15">
        <v>-0.5082077922078</v>
      </c>
    </row>
    <row r="52" ht="21.95" customHeight="1">
      <c r="A52" t="s" s="11">
        <v>58</v>
      </c>
      <c r="B52" s="12">
        <v>2001</v>
      </c>
      <c r="C52" s="13">
        <v>-1.4</v>
      </c>
      <c r="D52" s="12">
        <v>0.3248239297031</v>
      </c>
      <c r="E52" s="14">
        <v>3</v>
      </c>
      <c r="F52" s="15">
        <v>-0.509911928651</v>
      </c>
      <c r="G52" s="14">
        <v>-1.4</v>
      </c>
      <c r="H52" s="15">
        <v>0.8613095238095</v>
      </c>
    </row>
    <row r="53" ht="21.95" customHeight="1">
      <c r="A53" t="s" s="11">
        <v>59</v>
      </c>
      <c r="B53" s="12">
        <v>1965</v>
      </c>
      <c r="C53" s="13">
        <v>-4.6</v>
      </c>
      <c r="D53" s="12">
        <v>0.1187727413618</v>
      </c>
      <c r="E53" s="14">
        <v>-4</v>
      </c>
      <c r="F53" s="15">
        <v>0.5509823529412</v>
      </c>
      <c r="G53" s="14">
        <v>1.8</v>
      </c>
      <c r="H53" s="15">
        <v>-0.1653273809524</v>
      </c>
    </row>
    <row r="54" ht="21.95" customHeight="1">
      <c r="A54" t="s" s="11">
        <v>60</v>
      </c>
      <c r="B54" s="12">
        <v>2000</v>
      </c>
      <c r="C54" s="13">
        <v>7</v>
      </c>
      <c r="D54" s="12">
        <v>0.6657411921219</v>
      </c>
      <c r="E54" s="14">
        <v>8.6</v>
      </c>
      <c r="F54" s="15">
        <v>0.2384587810882</v>
      </c>
      <c r="G54" s="14">
        <v>2.6</v>
      </c>
      <c r="H54" s="15">
        <v>0.403</v>
      </c>
    </row>
    <row r="55" ht="21.95" customHeight="1">
      <c r="A55" t="s" s="11">
        <v>61</v>
      </c>
      <c r="B55" s="16">
        <v>1997</v>
      </c>
      <c r="C55" s="13">
        <v>3.2</v>
      </c>
      <c r="D55" s="12">
        <v>-0.0002147816727</v>
      </c>
      <c r="E55" s="14">
        <v>3.6</v>
      </c>
      <c r="F55" s="15">
        <v>-0.1153768180526</v>
      </c>
      <c r="G55" s="14">
        <v>-0.4</v>
      </c>
      <c r="H55" s="15">
        <v>0.0582142857143</v>
      </c>
    </row>
    <row r="56" ht="21.95" customHeight="1">
      <c r="A56" t="s" s="11">
        <v>62</v>
      </c>
      <c r="B56" s="16">
        <v>1997</v>
      </c>
      <c r="C56" s="13">
        <v>8.4</v>
      </c>
      <c r="D56" s="12">
        <v>0.039156811737</v>
      </c>
      <c r="E56" s="14">
        <v>1.6</v>
      </c>
      <c r="F56" s="15">
        <v>-0.0684974434168</v>
      </c>
      <c r="G56" s="14">
        <v>-0.2</v>
      </c>
      <c r="H56" s="15">
        <v>-0.0756349206349</v>
      </c>
    </row>
    <row r="57" ht="21.95" customHeight="1">
      <c r="A57" t="s" s="11">
        <v>63</v>
      </c>
      <c r="B57" s="12">
        <v>2000</v>
      </c>
      <c r="C57" s="13">
        <v>18</v>
      </c>
      <c r="D57" s="12">
        <v>0.3976897801131</v>
      </c>
      <c r="E57" s="14">
        <v>11.4</v>
      </c>
      <c r="F57" s="15">
        <v>0.1173376198964</v>
      </c>
      <c r="G57" s="14">
        <v>1.6</v>
      </c>
      <c r="H57" s="15">
        <v>0.2166666666667</v>
      </c>
    </row>
    <row r="58" ht="21.95" customHeight="1">
      <c r="A58" t="s" s="11">
        <v>64</v>
      </c>
      <c r="B58" s="12">
        <v>2000</v>
      </c>
      <c r="C58" s="13">
        <v>1.4</v>
      </c>
      <c r="D58" s="12">
        <v>0.0067622932727</v>
      </c>
      <c r="E58" s="14">
        <v>0</v>
      </c>
      <c r="F58" s="15">
        <v>0.0486869830936</v>
      </c>
      <c r="G58" s="14">
        <v>0.4</v>
      </c>
      <c r="H58" s="15">
        <v>-1.0013863636363</v>
      </c>
    </row>
    <row r="59" ht="21.95" customHeight="1">
      <c r="A59" t="s" s="11">
        <v>65</v>
      </c>
      <c r="B59" s="16">
        <v>2003</v>
      </c>
      <c r="C59" s="13">
        <v>4.6</v>
      </c>
      <c r="D59" s="12">
        <v>-0.0975751262485</v>
      </c>
      <c r="E59" s="14">
        <v>-0.4</v>
      </c>
      <c r="F59" s="15">
        <v>0.2165734665281</v>
      </c>
      <c r="G59" s="14">
        <v>0.2</v>
      </c>
      <c r="H59" s="15">
        <v>0.4266666666667</v>
      </c>
    </row>
    <row r="60" ht="21.95" customHeight="1">
      <c r="A60" t="s" s="11">
        <v>66</v>
      </c>
      <c r="B60" s="16">
        <v>2001</v>
      </c>
      <c r="C60" s="13">
        <v>15.6</v>
      </c>
      <c r="D60" s="12">
        <v>0.6267263052317</v>
      </c>
      <c r="E60" s="14">
        <v>15.2</v>
      </c>
      <c r="F60" s="15">
        <v>0.4642216783217</v>
      </c>
      <c r="G60" s="14">
        <v>4</v>
      </c>
      <c r="H60" s="15">
        <v>0.5014285714286</v>
      </c>
    </row>
    <row r="61" ht="21.95" customHeight="1">
      <c r="A61" t="s" s="11">
        <v>67</v>
      </c>
      <c r="B61" s="16">
        <v>2000</v>
      </c>
      <c r="C61" s="13">
        <v>2</v>
      </c>
      <c r="D61" s="12">
        <v>1.050163601311</v>
      </c>
      <c r="E61" s="14">
        <v>2.6</v>
      </c>
      <c r="F61" s="15">
        <v>1.2136123453476</v>
      </c>
      <c r="G61" s="14">
        <v>2.8</v>
      </c>
      <c r="H61" s="15">
        <v>0.1625</v>
      </c>
    </row>
    <row r="62" ht="21.95" customHeight="1">
      <c r="A62" t="s" s="11">
        <v>68</v>
      </c>
      <c r="B62" s="16">
        <v>1996</v>
      </c>
      <c r="C62" s="13">
        <v>8</v>
      </c>
      <c r="D62" s="12">
        <v>0.8244049064605</v>
      </c>
      <c r="E62" s="14">
        <v>7.4</v>
      </c>
      <c r="F62" s="15">
        <v>0.7846093857833</v>
      </c>
      <c r="G62" s="14">
        <v>1.4</v>
      </c>
      <c r="H62" s="15">
        <v>0.5675238095238</v>
      </c>
    </row>
    <row r="63" ht="21.95" customHeight="1">
      <c r="A63" t="s" s="11">
        <v>69</v>
      </c>
      <c r="B63" s="16">
        <v>1994</v>
      </c>
      <c r="C63" s="13">
        <v>-10</v>
      </c>
      <c r="D63" s="12">
        <v>-0.047733810925</v>
      </c>
      <c r="E63" s="14">
        <v>-5</v>
      </c>
      <c r="F63" s="15">
        <v>-0.1737388901257</v>
      </c>
      <c r="G63" s="14">
        <v>-1.4</v>
      </c>
      <c r="H63" s="15">
        <v>-0.2737878787879</v>
      </c>
    </row>
    <row r="64" ht="21.95" customHeight="1">
      <c r="A64" t="s" s="11">
        <v>70</v>
      </c>
      <c r="B64" s="12">
        <v>1972</v>
      </c>
      <c r="C64" s="13">
        <v>-1</v>
      </c>
      <c r="D64" s="12">
        <v>-0.0477248715978</v>
      </c>
      <c r="E64" s="14">
        <v>-1.8</v>
      </c>
      <c r="F64" s="15">
        <v>0.303983355224</v>
      </c>
      <c r="G64" s="14">
        <v>0.2</v>
      </c>
      <c r="H64" s="15">
        <v>0.21625</v>
      </c>
    </row>
    <row r="65" ht="21.95" customHeight="1">
      <c r="A65" t="s" s="11">
        <v>71</v>
      </c>
      <c r="B65" s="12">
        <v>1994</v>
      </c>
      <c r="C65" s="13">
        <v>1.4</v>
      </c>
      <c r="D65" s="12">
        <v>-0.1055978971954</v>
      </c>
      <c r="E65" s="14">
        <v>-1.4</v>
      </c>
      <c r="F65" s="15">
        <v>0.1270934600826</v>
      </c>
      <c r="G65" s="14">
        <v>2.6</v>
      </c>
      <c r="H65" s="15">
        <v>-0.078593073593</v>
      </c>
    </row>
    <row r="66" ht="21.95" customHeight="1">
      <c r="A66" t="s" s="11">
        <v>72</v>
      </c>
      <c r="B66" s="12">
        <v>1997</v>
      </c>
      <c r="C66" s="13">
        <v>2.6</v>
      </c>
      <c r="D66" s="12">
        <v>-0.1356281052446</v>
      </c>
      <c r="E66" s="14">
        <v>0.2</v>
      </c>
      <c r="F66" s="15">
        <v>-0.1081808925036</v>
      </c>
      <c r="G66" s="14">
        <v>-0.2</v>
      </c>
      <c r="H66" s="15">
        <v>0.0336111111111</v>
      </c>
    </row>
    <row r="67" ht="21.95" customHeight="1">
      <c r="A67" t="s" s="11">
        <v>73</v>
      </c>
      <c r="B67" s="16">
        <v>2001</v>
      </c>
      <c r="C67" s="13">
        <v>5.2</v>
      </c>
      <c r="D67" s="12">
        <v>0.2273040794765</v>
      </c>
      <c r="E67" s="14">
        <v>0.2</v>
      </c>
      <c r="F67" s="15">
        <v>0.9035373195328</v>
      </c>
      <c r="G67" s="14">
        <v>2.4</v>
      </c>
      <c r="H67" s="15">
        <v>0.8305833333333</v>
      </c>
    </row>
    <row r="68" ht="21.95" customHeight="1">
      <c r="A68" t="s" s="11">
        <v>74</v>
      </c>
      <c r="B68" s="12">
        <v>1997</v>
      </c>
      <c r="C68" s="13">
        <v>-10.4</v>
      </c>
      <c r="D68" s="12">
        <v>0.0503981379575</v>
      </c>
      <c r="E68" s="14">
        <v>-5.4</v>
      </c>
      <c r="F68" s="15">
        <v>0.0193688233689</v>
      </c>
      <c r="G68" s="14">
        <v>0.4</v>
      </c>
      <c r="H68" s="15">
        <v>0.2571825396826</v>
      </c>
    </row>
    <row r="69" ht="21.95" customHeight="1">
      <c r="A69" t="s" s="11">
        <v>75</v>
      </c>
      <c r="B69" s="16">
        <v>1992</v>
      </c>
      <c r="C69" s="13">
        <v>-7.2</v>
      </c>
      <c r="D69" s="12">
        <v>0.875758857689</v>
      </c>
      <c r="E69" s="14">
        <v>1.4</v>
      </c>
      <c r="F69" s="15">
        <v>0.6172283039152</v>
      </c>
      <c r="G69" s="14">
        <v>3.2</v>
      </c>
      <c r="H69" s="15">
        <v>1.0470833333334</v>
      </c>
    </row>
    <row r="70" ht="21.95" customHeight="1">
      <c r="A70" t="s" s="11">
        <v>76</v>
      </c>
      <c r="B70" s="16">
        <v>1995</v>
      </c>
      <c r="C70" s="13">
        <v>7.8</v>
      </c>
      <c r="D70" s="12">
        <v>0.0809381857822</v>
      </c>
      <c r="E70" s="14">
        <v>6.4</v>
      </c>
      <c r="F70" s="15">
        <v>-0.2140101010101</v>
      </c>
      <c r="G70" s="14">
        <v>0.4</v>
      </c>
      <c r="H70" s="15">
        <v>-0.1133333333333</v>
      </c>
    </row>
    <row r="71" ht="21.95" customHeight="1">
      <c r="A71" t="s" s="11">
        <v>77</v>
      </c>
      <c r="B71" s="12">
        <v>1996</v>
      </c>
      <c r="C71" s="13">
        <v>-24</v>
      </c>
      <c r="D71" s="12">
        <v>-0.5669075339865</v>
      </c>
      <c r="E71" s="14">
        <v>-14.8</v>
      </c>
      <c r="F71" s="15">
        <v>-0.7622875776994</v>
      </c>
      <c r="G71" s="14">
        <v>-5.4</v>
      </c>
      <c r="H71" s="15">
        <v>-0.2183333333333</v>
      </c>
    </row>
    <row r="72" ht="21.95" customHeight="1">
      <c r="A72" t="s" s="11">
        <v>78</v>
      </c>
      <c r="B72" s="12">
        <v>1997</v>
      </c>
      <c r="C72" s="13">
        <v>14.6</v>
      </c>
      <c r="D72" s="12">
        <v>-0.1278997404385</v>
      </c>
      <c r="E72" s="14">
        <v>7.4</v>
      </c>
      <c r="F72" s="15">
        <v>-0.2312652902653</v>
      </c>
      <c r="G72" s="14">
        <v>1.8</v>
      </c>
      <c r="H72" s="15">
        <v>-0.1425</v>
      </c>
    </row>
    <row r="73" ht="21.95" customHeight="1">
      <c r="A73" t="s" s="11">
        <v>79</v>
      </c>
      <c r="B73" s="12">
        <v>1938</v>
      </c>
      <c r="C73" s="13">
        <v>-0.8</v>
      </c>
      <c r="D73" s="12">
        <v>0.6346028880605</v>
      </c>
      <c r="E73" s="14">
        <v>1.2</v>
      </c>
      <c r="F73" s="15">
        <v>0.8549919726853</v>
      </c>
      <c r="G73" s="14">
        <v>1.4</v>
      </c>
      <c r="H73" s="15">
        <v>0.810126984127</v>
      </c>
    </row>
    <row r="74" ht="21.95" customHeight="1">
      <c r="A74" t="s" s="11">
        <v>80</v>
      </c>
      <c r="B74" s="12">
        <v>2000</v>
      </c>
      <c r="C74" s="13">
        <v>13.8</v>
      </c>
      <c r="D74" s="12">
        <v>0.3435419008749</v>
      </c>
      <c r="E74" s="14">
        <v>14.2</v>
      </c>
      <c r="F74" s="15">
        <v>0.1610414514278</v>
      </c>
      <c r="G74" s="14">
        <v>2.6</v>
      </c>
      <c r="H74" s="15">
        <v>-0.1477922077923</v>
      </c>
    </row>
    <row r="75" ht="21.95" customHeight="1">
      <c r="A75" t="s" s="11">
        <v>81</v>
      </c>
      <c r="B75" s="12">
        <v>2003</v>
      </c>
      <c r="C75" s="13">
        <v>1.2</v>
      </c>
      <c r="D75" s="12">
        <v>0.1222958586071</v>
      </c>
      <c r="E75" s="14">
        <v>1.8</v>
      </c>
      <c r="F75" s="15">
        <v>0.2326303798374</v>
      </c>
      <c r="G75" s="14">
        <v>0.4</v>
      </c>
      <c r="H75" s="15">
        <v>0.1463809523809</v>
      </c>
    </row>
    <row r="76" ht="21.95" customHeight="1">
      <c r="A76" t="s" s="11">
        <v>82</v>
      </c>
      <c r="B76" s="12">
        <v>1990</v>
      </c>
      <c r="C76" s="13">
        <v>-3.2</v>
      </c>
      <c r="D76" s="12">
        <v>-0.0496175582528</v>
      </c>
      <c r="E76" s="14">
        <v>-3.2</v>
      </c>
      <c r="F76" s="15">
        <v>0.3455887445887</v>
      </c>
      <c r="G76" s="14">
        <v>-0.6</v>
      </c>
      <c r="H76" s="15">
        <v>0.0666666666667</v>
      </c>
    </row>
    <row r="77" ht="21.95" customHeight="1">
      <c r="A77" t="s" s="11">
        <v>83</v>
      </c>
      <c r="B77" s="16">
        <v>1997</v>
      </c>
      <c r="C77" s="13">
        <v>-1.8</v>
      </c>
      <c r="D77" s="12">
        <v>0.0478992390675</v>
      </c>
      <c r="E77" s="14">
        <v>1.6</v>
      </c>
      <c r="F77" s="15">
        <v>-0.216900635647</v>
      </c>
      <c r="G77" s="14">
        <v>-1.2</v>
      </c>
      <c r="H77" s="15">
        <v>-0.1259920634921</v>
      </c>
    </row>
    <row r="78" ht="21.95" customHeight="1">
      <c r="A78" t="s" s="11">
        <v>84</v>
      </c>
      <c r="B78" s="12">
        <v>2000</v>
      </c>
      <c r="C78" s="13">
        <v>5.4</v>
      </c>
      <c r="D78" s="12">
        <v>0.5697564940024</v>
      </c>
      <c r="E78" s="14">
        <v>6.6</v>
      </c>
      <c r="F78" s="15">
        <v>0.5039103150844</v>
      </c>
      <c r="G78" s="14">
        <v>2.2</v>
      </c>
      <c r="H78" s="15">
        <v>0.86</v>
      </c>
    </row>
    <row r="79" ht="21.95" customHeight="1">
      <c r="A79" t="s" s="11">
        <v>85</v>
      </c>
      <c r="B79" s="16">
        <v>1997</v>
      </c>
      <c r="C79" s="13">
        <v>-8.4</v>
      </c>
      <c r="D79" s="12">
        <v>0.2463514311776</v>
      </c>
      <c r="E79" s="14">
        <v>-3.2</v>
      </c>
      <c r="F79" s="15">
        <v>-0.0125353535354</v>
      </c>
      <c r="G79" s="14">
        <v>0.2</v>
      </c>
      <c r="H79" s="15">
        <v>-1.0618095238095</v>
      </c>
    </row>
    <row r="80" ht="21.95" customHeight="1">
      <c r="A80" t="s" s="11">
        <v>86</v>
      </c>
      <c r="B80" s="16">
        <v>1999</v>
      </c>
      <c r="C80" s="13">
        <v>5.8</v>
      </c>
      <c r="D80" s="12">
        <v>0.054706264731</v>
      </c>
      <c r="E80" s="14">
        <v>2.8</v>
      </c>
      <c r="F80" s="15">
        <v>0.3011785078639</v>
      </c>
      <c r="G80" s="14">
        <v>1.6</v>
      </c>
      <c r="H80" s="15">
        <v>-0.0330952380952</v>
      </c>
    </row>
    <row r="81" ht="21.95" customHeight="1">
      <c r="A81" t="s" s="11">
        <v>87</v>
      </c>
      <c r="B81" s="12">
        <v>1980</v>
      </c>
      <c r="C81" s="13">
        <v>3.2</v>
      </c>
      <c r="D81" s="12">
        <v>0.4775576803902</v>
      </c>
      <c r="E81" s="14">
        <v>-2</v>
      </c>
      <c r="F81" s="15">
        <v>0.5900637946741</v>
      </c>
      <c r="G81" s="14">
        <v>-1.2</v>
      </c>
      <c r="H81" s="15">
        <v>0.6477319902319</v>
      </c>
    </row>
    <row r="82" ht="21.95" customHeight="1">
      <c r="A82" t="s" s="11">
        <v>88</v>
      </c>
      <c r="B82" s="16">
        <v>1994</v>
      </c>
      <c r="C82" s="13">
        <v>2.6</v>
      </c>
      <c r="D82" s="12">
        <v>-0.3544786099949</v>
      </c>
      <c r="E82" s="14">
        <v>-4.2</v>
      </c>
      <c r="F82" s="15">
        <v>-0.5346683950107</v>
      </c>
      <c r="G82" s="14">
        <v>-2.8</v>
      </c>
      <c r="H82" s="15">
        <v>-0.5688988095238</v>
      </c>
    </row>
    <row r="83" ht="21.95" customHeight="1">
      <c r="A83" t="s" s="11">
        <v>89</v>
      </c>
      <c r="B83" s="12">
        <v>1968</v>
      </c>
      <c r="C83" s="13">
        <v>-4</v>
      </c>
      <c r="D83" s="12">
        <v>-0.3137184974219</v>
      </c>
      <c r="E83" s="14">
        <v>-4.3333333333333</v>
      </c>
      <c r="F83" s="15">
        <v>-0.1491666666667</v>
      </c>
      <c r="G83" s="14">
        <v>0.66666666666667</v>
      </c>
      <c r="H83" s="15">
        <v>0.1819444444444</v>
      </c>
    </row>
    <row r="84" ht="21.95" customHeight="1">
      <c r="A84" t="s" s="11">
        <v>90</v>
      </c>
      <c r="B84" s="12">
        <v>2001</v>
      </c>
      <c r="C84" s="13">
        <v>12.4</v>
      </c>
      <c r="D84" s="12">
        <v>0.572820020999</v>
      </c>
      <c r="E84" s="14">
        <v>11</v>
      </c>
      <c r="F84" s="15">
        <v>0.2350060361361</v>
      </c>
      <c r="G84" s="14">
        <v>2.6</v>
      </c>
      <c r="H84" s="15">
        <v>0.8282575757576</v>
      </c>
    </row>
    <row r="85" ht="21.95" customHeight="1">
      <c r="A85" t="s" s="11">
        <v>91</v>
      </c>
      <c r="B85" s="12">
        <v>1993</v>
      </c>
      <c r="C85" s="13">
        <v>2.4</v>
      </c>
      <c r="D85" s="12">
        <v>0.8560713313802</v>
      </c>
      <c r="E85" s="14">
        <v>5.8</v>
      </c>
      <c r="F85" s="15">
        <v>0.7485966451125</v>
      </c>
      <c r="G85" s="14">
        <v>-0.2</v>
      </c>
      <c r="H85" s="15">
        <v>-0.3430215617716</v>
      </c>
    </row>
    <row r="86" ht="21.95" customHeight="1">
      <c r="A86" t="s" s="11">
        <v>92</v>
      </c>
      <c r="B86" s="16">
        <v>1998</v>
      </c>
      <c r="C86" s="13">
        <v>-2.2</v>
      </c>
      <c r="D86" s="12">
        <v>-0.9057281265247</v>
      </c>
      <c r="E86" s="14">
        <v>-8.800000000000001</v>
      </c>
      <c r="F86" s="15">
        <v>-0.471996003996</v>
      </c>
      <c r="G86" s="14">
        <v>-2.2</v>
      </c>
      <c r="H86" s="15">
        <v>-0.3155357142857</v>
      </c>
    </row>
    <row r="87" ht="21.95" customHeight="1">
      <c r="A87" t="s" s="11">
        <v>93</v>
      </c>
      <c r="B87" s="12">
        <v>2000</v>
      </c>
      <c r="C87" s="13">
        <v>23.2</v>
      </c>
      <c r="D87" s="12">
        <v>0.2970382511895</v>
      </c>
      <c r="E87" s="14">
        <v>20</v>
      </c>
      <c r="F87" s="15">
        <v>0.2251005004341</v>
      </c>
      <c r="G87" s="14">
        <v>8.199999999999999</v>
      </c>
      <c r="H87" s="15">
        <v>-0.0391846486847</v>
      </c>
    </row>
    <row r="88" ht="21.95" customHeight="1">
      <c r="A88" t="s" s="11">
        <v>94</v>
      </c>
      <c r="B88" s="16">
        <v>1999</v>
      </c>
      <c r="C88" s="13">
        <v>4.6</v>
      </c>
      <c r="D88" s="12">
        <v>0.7750236539934</v>
      </c>
      <c r="E88" s="14">
        <v>7</v>
      </c>
      <c r="F88" s="15">
        <v>0.4796950875211</v>
      </c>
      <c r="G88" s="14">
        <v>3</v>
      </c>
      <c r="H88" s="15">
        <v>0.2192380952381</v>
      </c>
    </row>
    <row r="89" ht="21.95" customHeight="1">
      <c r="A89" t="s" s="11">
        <v>95</v>
      </c>
      <c r="B89" s="16">
        <v>2000</v>
      </c>
      <c r="C89" s="13">
        <v>4.8</v>
      </c>
      <c r="D89" s="12">
        <v>0.2592915996693</v>
      </c>
      <c r="E89" s="14">
        <v>6</v>
      </c>
      <c r="F89" s="15">
        <v>-0.2028178987679</v>
      </c>
      <c r="G89" s="14">
        <v>-0.4</v>
      </c>
      <c r="H89" s="15">
        <v>-1.5715</v>
      </c>
    </row>
    <row r="90" ht="21.95" customHeight="1">
      <c r="A90" t="s" s="11">
        <v>96</v>
      </c>
      <c r="B90" s="12">
        <v>2001</v>
      </c>
      <c r="C90" s="13">
        <v>5.8</v>
      </c>
      <c r="D90" s="12">
        <v>0.6704056087969</v>
      </c>
      <c r="E90" s="14">
        <v>9.4</v>
      </c>
      <c r="F90" s="15">
        <v>0.3690749738767</v>
      </c>
      <c r="G90" s="14">
        <v>5.4</v>
      </c>
      <c r="H90" s="15">
        <v>-0.09189210789210001</v>
      </c>
    </row>
    <row r="91" ht="21.95" customHeight="1">
      <c r="A91" t="s" s="11">
        <v>97</v>
      </c>
      <c r="B91" s="12">
        <v>1988</v>
      </c>
      <c r="C91" s="13">
        <v>-1</v>
      </c>
      <c r="D91" s="12">
        <v>0.0225486561235</v>
      </c>
      <c r="E91" s="14">
        <v>-1.4</v>
      </c>
      <c r="F91" s="15">
        <v>0.3584761904762</v>
      </c>
      <c r="G91" s="14">
        <v>0.2</v>
      </c>
      <c r="H91" s="15">
        <v>0.4975</v>
      </c>
    </row>
    <row r="92" ht="21.75" customHeight="1">
      <c r="A92" t="s" s="17">
        <v>98</v>
      </c>
      <c r="B92" s="18">
        <v>1987</v>
      </c>
      <c r="C92" s="19">
        <v>10.6</v>
      </c>
      <c r="D92" s="18">
        <v>0.1512332862831</v>
      </c>
      <c r="E92" s="20">
        <v>6.6</v>
      </c>
      <c r="F92" s="21">
        <v>0.3522917082917</v>
      </c>
      <c r="G92" s="20">
        <v>1.6</v>
      </c>
      <c r="H92" s="21">
        <v>1.0220833333333</v>
      </c>
    </row>
    <row r="93" ht="8" customHeight="1">
      <c r="A93" s="22"/>
      <c r="B93" s="23"/>
      <c r="C93" s="22"/>
      <c r="D93" s="23"/>
      <c r="E93" s="24"/>
      <c r="F93" s="25"/>
      <c r="G93" s="24"/>
      <c r="H93" s="25"/>
    </row>
    <row r="94" ht="21.75" customHeight="1">
      <c r="A94" t="s" s="26">
        <v>99</v>
      </c>
      <c r="B94" s="27">
        <f>AVERAGE(B2:B93)</f>
        <v>1992.967032967030</v>
      </c>
      <c r="C94" s="28">
        <f>AVERAGE(C2:C93)</f>
        <v>3.52967032967033</v>
      </c>
      <c r="D94" s="29">
        <f>AVERAGE(D2:D93)</f>
        <v>0.160915591134545</v>
      </c>
      <c r="E94" s="28">
        <f>AVERAGE(E2:E93)</f>
        <v>2.4996336996337</v>
      </c>
      <c r="F94" s="29">
        <f>AVERAGE(F2:F93)</f>
        <v>0.111284638133599</v>
      </c>
      <c r="G94" s="28">
        <f>AVERAGE(G2:G93)</f>
        <v>0.734798534798535</v>
      </c>
      <c r="H94" s="29">
        <f>AVERAGE(H2:H93)</f>
        <v>0.109156955962713</v>
      </c>
    </row>
    <row r="95" ht="21.95" customHeight="1">
      <c r="A95" t="s" s="11">
        <v>100</v>
      </c>
      <c r="B95" s="30">
        <f>SUM(SUM(B5,B6,B7,B9,B11,B12,B14,B16,B19,B23,B25,B28,B33,B34,B35,B38,B40,B41,B42,B43,B44,B45,B46,B47,B48,B49,B55,B56,B59,B60),B61,B62,B63,B67,B69,B70,B77,B79,B80,B82,B86,B88,B89)/43</f>
        <v>1997.511627906980</v>
      </c>
      <c r="C95" s="14">
        <f>SUM(SUM(C5,C6,C7,C9,C11,C12,C14,C16,C19,C23,C25,C28,C33,C34,C35,C38,C40,C41,C42,C43,C44,C45,C46,C47,C48,C49,C55,C56,C59,C60),C61,C62,C63,C67,C69,C70,C77,C79,C80,C82,C86,C88,C89)/43</f>
        <v>2.75348837209302</v>
      </c>
      <c r="D95" s="15">
        <f>SUM(SUM(D5,D6,D7,D9,D11,D12,D14,D16,D19,D23,D25,D28,D33,D34,D35,D38,D40,D41,D42,D43,D44,D45,D46,D47,D48,D49,D55,D56,D59,D60),D61,D62,D63,D67,D69,D70,D77,D79,D80,D82,D86,D88,D89)/43</f>
        <v>0.143042830812835</v>
      </c>
      <c r="E95" s="14">
        <f>SUM(SUM(E5,E6,E7,E9,E11,E12,E14,E16,E19,E23,E25,E28,E33,E34,E35,E38,E40,E41,E42,E43,E44,E45,E46,E47,E48,E49,E55,E56,E59,E60),E61,E62,E63,E67,E69,E70,E77,E79,E80,E82,E86,E88,E89)/43</f>
        <v>1.90697674418605</v>
      </c>
      <c r="F95" s="15">
        <f>SUM(SUM(F5,F6,F7,F9,F11,F12,F14,F16,F19,F23,F25,F28,F33,F34,F35,F38,F40,F41,F42,F43,F44,F45,F46,F47,F48,F49,F55,F56,F59,F60),F61,F62,F63,F67,F69,F70,F77,F79,F80,F82,F86,F88,F89)/43</f>
        <v>0.09701895358306049</v>
      </c>
      <c r="G95" s="14">
        <f>SUM(SUM(G5,G6,G7,G9,G11,G12,G14,G16,G19,G23,G25,G28,G33,G34,G35,G38,G40,G41,G42,G43,G44,G45,G46,G47,G48,G49,G55,G56,G59,G60),G61,G62,G63,G67,G69,G70,G77,G79,G80,G82,G86,G88,G89)/43</f>
        <v>0.483720930232558</v>
      </c>
      <c r="H95" s="15">
        <f>SUM(SUM(H5,H6,H7,H9,H11,H12,H14,H16,H19,H23,H25,H28,H33,H34,H35,H38,H40,H41,H42,H43,H44,H45,H46,H47,H48,H49,H55,H56,H59,H60),H61,H62,H63,H67,H69,H70,H77,H79,H80,H82,H86,H88,H89)/43</f>
        <v>0.00522713919688372</v>
      </c>
    </row>
    <row r="96" ht="21.95" customHeight="1">
      <c r="A96" t="s" s="11">
        <v>101</v>
      </c>
      <c r="B96" s="30">
        <f>SUM(SUM(B2,B3,B4,B8,B10,B13,B15,B17,B18,B20,B21,B22,B24,B26,B27,B29,B30,B31,B32,B36,B37,B39,B50,B51,B52,B53,B54,B57,B58,B64),B65,B66,B68,B71,B72,B73,B74,B75,B76,B78,B81,B83,B84,B85,B87,B90,B91,B92)/48</f>
        <v>1988.895833333330</v>
      </c>
      <c r="C96" s="14">
        <f>SUM(SUM(C2,C3,C4,C8,C10,C13,C15,C17,C18,C20,C21,C22,C24,C26,C27,C29,C30,C31,C32,C36,C37,C39,C50,C51,C52,C53,C54,C57,C58,C64),C65,C66,C68,C71,C72,C73,C74,C75,C76,C78,C81,C83,C84,C85,C87,C90,C91,C92)/48</f>
        <v>4.225</v>
      </c>
      <c r="D96" s="15">
        <f>SUM(SUM(D2,D3,D4,D8,D10,D13,D15,D17,D18,D20,D21,D22,D24,D26,D27,D29,D30,D31,D32,D36,D37,D39,D50,D51,D52,D53,D54,D57,D58,D64),D65,D66,D68,D71,D72,D73,D74,D75,D76,D78,D81,D83,D84,D85,D87,D90,D91,D92)/48</f>
        <v>0.17692660558941</v>
      </c>
      <c r="E96" s="14">
        <f>SUM(SUM(E2,E3,E4,E8,E10,E13,E15,E17,E18,E20,E21,E22,E24,E26,E27,E29,E30,E31,E32,E36,E37,E39,E50,E51,E52,E53,E54,E57,E58,E64),E65,E66,E68,E71,E72,E73,E74,E75,E76,E78,E81,E83,E84,E85,E87,E90,E91,E92)/48</f>
        <v>3.03055555555556</v>
      </c>
      <c r="F96" s="15">
        <f>SUM(SUM(F2,F3,F4,F8,F10,F13,F15,F17,F18,F20,F21,F22,F24,F26,F27,F29,F30,F31,F32,F36,F37,F39,F50,F51,F52,F53,F54,F57,F58,F64),F65,F66,F68,F71,F72,F73,F74,F75,F76,F78,F81,F83,F84,F85,F87,F90,F91,F92)/48</f>
        <v>0.12406431387679</v>
      </c>
      <c r="G96" s="14">
        <f>SUM(SUM(G2,G3,G4,G8,G10,G13,G15,G17,G18,G20,G21,G22,G24,G26,G27,G29,G30,G31,G32,G36,G37,G39,G50,G51,G52,G53,G54,G57,G58,G64),G65,G66,G68,G71,G72,G73,G74,G75,G76,G78,G81,G83,G84,G85,G87,G90,G91,G92)/48</f>
        <v>0.959722222222222</v>
      </c>
      <c r="H96" s="15">
        <f>SUM(SUM(H2,H3,H4,H8,H10,H13,H15,H17,H18,H20,H21,H22,H24,H26,H27,H29,H30,H31,H32,H36,H37,H39,H50,H51,H52,H53,H54,H57,H58,H64),H65,H66,H68,H71,H72,H73,H74,H75,H76,H78,H81,H83,H84,H85,H87,H90,H91,H92)/48</f>
        <v>0.202260750148769</v>
      </c>
    </row>
    <row r="97" ht="21.95" customHeight="1">
      <c r="A97" t="s" s="11">
        <v>102</v>
      </c>
      <c r="B97" s="30"/>
      <c r="C97" s="13">
        <f>SUM(SUM(C2,C3,C5,C6,C7,C8,C9,C11,C12,C13,C14,C15,C18,C19,C20,C22,C23,C24,C26,C27,C28,C29,C30,C31,C32,C33,C34,C39,C41,C42),SUM(C44,C45,C49,C50,C54,C55,C56,C57,C58,C59,C60,C61,C62,C65,C66,C67,C70,C72,C74,C75,C78,C80,C81,C82,C84,C85,C87,C88,C89,C90),C92)/61</f>
        <v>8.203278688524589</v>
      </c>
      <c r="D97" s="12">
        <f>SUM(SUM(D2,D3,D5,D6,D7,D8,D9,D11,D12,D13,D14,D15,D18,D19,D20,D22,D23,D24,D26,D27,D28,D29,D30,D31,D32,D33,D34,D39,D41,D42),SUM(D44,D45,D49,D50,D54,D55,D56,D57,D58,D59,D60,D61,D62,D65,D66,D67,D70,D72,D74,D75,D78,D80,D81,D82,D84,D85,D87,D88,D89,D90),D92)/61</f>
        <v>0.257451297476652</v>
      </c>
      <c r="E97" s="14">
        <f>SUM(E90,E92)/60</f>
        <v>6.05333333333333</v>
      </c>
      <c r="F97" s="15">
        <f>SUM(F90,F92)/60</f>
        <v>0.198023677805845</v>
      </c>
      <c r="G97" s="14">
        <f>SUM(SUM(G2,G5,G6,G7,G8,G9,G11,G12,G13,G14,G15,G22,G23,G24,G26,G27,G28,G29,G30,G31,G32,G33,G37,G39,G41,G42,G43,G44,G45,G49),G50,G53,G54,G57,G58,G59,G60,G61,G62,G64,G65,G67,G68,G69,G70,G72,G73,G74,G75,G78,G79,G80,G83,G84,G87,G88,G90,G91,G92)/59</f>
        <v>1.97401129943503</v>
      </c>
      <c r="H97" s="15">
        <f>SUM(SUM(H2,H5,H6,H7,H8,H9,H11,H12,H13,H14,H15,H22,H23,H24,H26,H27,H28,H29,H30,H31,H32,H33,H37,H39,H41,H42,H43,H44,H45,H49),H50,H53,H54,H57,H58,H59,H60,H61,H62,H64,H65,H67,H68,H69,H70,H72,H73,H74,H75,H78,H79,H80,H83,H84,H87,H88,H90,H91,H92)/59</f>
        <v>0.205160242535251</v>
      </c>
    </row>
    <row r="98" ht="22.75" customHeight="1">
      <c r="A98" t="s" s="31">
        <v>103</v>
      </c>
      <c r="B98" s="32"/>
      <c r="C98" s="33">
        <f>AVERAGE(C4,C10,C16,C17,C35,C36,C37,C38,C40,C46,C47,C48,C52,C53,C63,C64,C68,C69,C71,C76,C73,C77,C79,C83,C86,C91)</f>
        <v>-6.56153846153846</v>
      </c>
      <c r="D98" s="34">
        <f>AVERAGE(D4,D10,D16,D17,D35,D36,D37,D38,D40,D46,D47,D48,D52,D53,D63,D64,D68,D69,D71,D76,D73,D77,D79,D83,D86,D91)</f>
        <v>-0.0757177036201846</v>
      </c>
      <c r="E98" s="33">
        <f>AVERAGE(E4,E10,E16,E17,E25,E33,E35,E36,E38,E40,E46,E47,E51,E53,E59,E63,E64,E65,E68,E71,E76,E79,E81,E82,E83,E86,E91)</f>
        <v>-4.83456790123457</v>
      </c>
      <c r="F98" s="34">
        <f>AVERAGE(F4,F10,F16,F17,F25,F33,F35,F36,F38,F40,F46,F47,F51,F53,F59,F63,F64,F65,F68,F71,F76,F79,F81,F82,F83,F86,F91)</f>
        <v>-0.0459961229059222</v>
      </c>
      <c r="G98" s="33">
        <f>SUM(SUM(G3,G4,G10,G16,G17,G18,G19,G20,G21,G25,G34,G35,G36,G38,G40,G46,G47,G48,G52,G55,G56,G63,G66,G71,G76,G77,G81,G82,G85,G86),G89)/31</f>
        <v>-1.6</v>
      </c>
      <c r="H98" s="34">
        <f>SUM(SUM(H3,H4,H10,H16,H17,H18,H19,H20,H21,H25,H34,H35,H36,H38,H40,H46,H47,H48,H52,H55,H56,H63,H66,H71,H76,H77,H81,H82,H85,H86),H89)/31</f>
        <v>-0.0536439846698419</v>
      </c>
    </row>
    <row r="99" ht="23.6" customHeight="1">
      <c r="A99" t="s" s="35">
        <v>104</v>
      </c>
      <c r="B99" s="36"/>
      <c r="C99" s="37"/>
      <c r="D99" s="36"/>
      <c r="E99" s="37"/>
      <c r="F99" s="36"/>
      <c r="G99" s="37"/>
      <c r="H99" s="36"/>
    </row>
  </sheetData>
  <mergeCells count="1">
    <mergeCell ref="A99:H99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H99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28.1719" style="38" customWidth="1"/>
    <col min="2" max="2" width="11.5" style="38" customWidth="1"/>
    <col min="3" max="8" width="11.3516" style="38" customWidth="1"/>
    <col min="9" max="16384" width="16.3516" style="38" customWidth="1"/>
  </cols>
  <sheetData>
    <row r="1" ht="86.95" customHeight="1">
      <c r="A1" t="s" s="39">
        <v>105</v>
      </c>
      <c r="B1" t="s" s="40">
        <v>1</v>
      </c>
      <c r="C1" t="s" s="41">
        <v>106</v>
      </c>
      <c r="D1" t="s" s="42">
        <v>107</v>
      </c>
      <c r="E1" t="s" s="41">
        <v>108</v>
      </c>
      <c r="F1" t="s" s="42">
        <v>109</v>
      </c>
      <c r="G1" t="s" s="41">
        <v>110</v>
      </c>
      <c r="H1" t="s" s="42">
        <v>111</v>
      </c>
    </row>
    <row r="2" ht="22.15" customHeight="1">
      <c r="A2" t="s" s="6">
        <v>8</v>
      </c>
      <c r="B2" s="7">
        <v>1977</v>
      </c>
      <c r="C2" s="8">
        <v>17</v>
      </c>
      <c r="D2" s="7">
        <v>-0.5208721284855899</v>
      </c>
      <c r="E2" s="9">
        <v>12.4</v>
      </c>
      <c r="F2" s="10">
        <v>-0.6862470744265901</v>
      </c>
      <c r="G2" s="9">
        <v>7.4</v>
      </c>
      <c r="H2" s="10">
        <v>-0.15565656565657</v>
      </c>
    </row>
    <row r="3" ht="21.95" customHeight="1">
      <c r="A3" t="s" s="11">
        <v>9</v>
      </c>
      <c r="B3" s="12">
        <v>1998</v>
      </c>
      <c r="C3" s="13">
        <v>0.4</v>
      </c>
      <c r="D3" s="12">
        <v>0.01278215181693</v>
      </c>
      <c r="E3" s="14">
        <v>0</v>
      </c>
      <c r="F3" s="15">
        <v>0.0590172095527</v>
      </c>
      <c r="G3" s="14">
        <v>-1.8</v>
      </c>
      <c r="H3" s="15">
        <v>-0.39480952380952</v>
      </c>
    </row>
    <row r="4" ht="21.95" customHeight="1">
      <c r="A4" t="s" s="11">
        <v>10</v>
      </c>
      <c r="B4" s="12">
        <v>1998</v>
      </c>
      <c r="C4" s="13">
        <v>17.8</v>
      </c>
      <c r="D4" s="12">
        <v>-0.083040477952094</v>
      </c>
      <c r="E4" s="14">
        <v>7.8</v>
      </c>
      <c r="F4" s="15">
        <v>-0.051345318579782</v>
      </c>
      <c r="G4" s="14">
        <v>1</v>
      </c>
      <c r="H4" s="15">
        <v>0.03611111111111</v>
      </c>
    </row>
    <row r="5" ht="21.95" customHeight="1">
      <c r="A5" t="s" s="11">
        <v>11</v>
      </c>
      <c r="B5" s="16">
        <v>1997</v>
      </c>
      <c r="C5" s="13">
        <v>-4</v>
      </c>
      <c r="D5" s="12">
        <v>-0.26653941598702</v>
      </c>
      <c r="E5" s="14">
        <v>-1.2</v>
      </c>
      <c r="F5" s="15">
        <v>-0.291415612165612</v>
      </c>
      <c r="G5" s="14">
        <v>1.2</v>
      </c>
      <c r="H5" s="15">
        <v>0.34492640692641</v>
      </c>
    </row>
    <row r="6" ht="21.95" customHeight="1">
      <c r="A6" t="s" s="11">
        <v>12</v>
      </c>
      <c r="B6" s="16">
        <v>2001</v>
      </c>
      <c r="C6" s="13">
        <v>6.4</v>
      </c>
      <c r="D6" s="12">
        <v>0.0888492063492</v>
      </c>
      <c r="E6" s="14">
        <v>1</v>
      </c>
      <c r="F6" s="15">
        <v>-0.03431853672643</v>
      </c>
      <c r="G6" s="14">
        <v>-0.4</v>
      </c>
      <c r="H6" s="15">
        <v>-0.04464285714286</v>
      </c>
    </row>
    <row r="7" ht="21.95" customHeight="1">
      <c r="A7" t="s" s="11">
        <v>13</v>
      </c>
      <c r="B7" s="16">
        <v>1998</v>
      </c>
      <c r="C7" s="13">
        <v>13.6</v>
      </c>
      <c r="D7" s="12">
        <v>-0.34734076771089</v>
      </c>
      <c r="E7" s="14">
        <v>12.8</v>
      </c>
      <c r="F7" s="15">
        <v>-0.287436478883844</v>
      </c>
      <c r="G7" s="14">
        <v>7.2</v>
      </c>
      <c r="H7" s="15">
        <v>0.512357503607503</v>
      </c>
    </row>
    <row r="8" ht="21.95" customHeight="1">
      <c r="A8" t="s" s="11">
        <v>14</v>
      </c>
      <c r="B8" s="12">
        <v>1987</v>
      </c>
      <c r="C8" s="13">
        <v>-6.8</v>
      </c>
      <c r="D8" s="12">
        <v>-0.023671474207355</v>
      </c>
      <c r="E8" s="14">
        <v>-0.4</v>
      </c>
      <c r="F8" s="15">
        <v>0.289945454545455</v>
      </c>
      <c r="G8" s="14">
        <v>-0.2</v>
      </c>
      <c r="H8" s="15">
        <v>0.32083333333333</v>
      </c>
    </row>
    <row r="9" ht="21.95" customHeight="1">
      <c r="A9" t="s" s="11">
        <v>15</v>
      </c>
      <c r="B9" s="16">
        <v>1992</v>
      </c>
      <c r="C9" s="13">
        <v>6.8</v>
      </c>
      <c r="D9" s="12">
        <v>-0.15091079396794</v>
      </c>
      <c r="E9" s="14">
        <v>5</v>
      </c>
      <c r="F9" s="15">
        <v>-0.2260928747085</v>
      </c>
      <c r="G9" s="14">
        <v>1.8</v>
      </c>
      <c r="H9" s="15">
        <v>-0.47840034965035</v>
      </c>
    </row>
    <row r="10" ht="21.95" customHeight="1">
      <c r="A10" t="s" s="11">
        <v>16</v>
      </c>
      <c r="B10" s="12">
        <v>1939</v>
      </c>
      <c r="C10" s="13">
        <v>6.6</v>
      </c>
      <c r="D10" s="12">
        <v>-0.1614539234111</v>
      </c>
      <c r="E10" s="14">
        <v>4</v>
      </c>
      <c r="F10" s="15">
        <v>-0.06645649477230001</v>
      </c>
      <c r="G10" s="14">
        <v>0</v>
      </c>
      <c r="H10" s="15">
        <v>0.38571428571429</v>
      </c>
    </row>
    <row r="11" ht="21.95" customHeight="1">
      <c r="A11" t="s" s="11">
        <v>17</v>
      </c>
      <c r="B11" s="16">
        <v>1997</v>
      </c>
      <c r="C11" s="13">
        <v>-2</v>
      </c>
      <c r="D11" s="12">
        <v>-0.0434977357977</v>
      </c>
      <c r="E11" s="14">
        <v>-2.4</v>
      </c>
      <c r="F11" s="15">
        <v>-0.11376603589647</v>
      </c>
      <c r="G11" s="14">
        <v>0.6</v>
      </c>
      <c r="H11" s="15">
        <v>0.31041666666666</v>
      </c>
    </row>
    <row r="12" ht="21.95" customHeight="1">
      <c r="A12" t="s" s="11">
        <v>18</v>
      </c>
      <c r="B12" s="16">
        <v>2001</v>
      </c>
      <c r="C12" s="13">
        <v>1</v>
      </c>
      <c r="D12" s="12">
        <v>-0.2602723469628</v>
      </c>
      <c r="E12" s="14">
        <v>2.4</v>
      </c>
      <c r="F12" s="15">
        <v>-0.46300000000003</v>
      </c>
      <c r="G12" s="14">
        <v>0</v>
      </c>
      <c r="H12" s="15">
        <v>-2.43333333333334</v>
      </c>
    </row>
    <row r="13" ht="21.95" customHeight="1">
      <c r="A13" t="s" s="11">
        <v>19</v>
      </c>
      <c r="B13" s="12">
        <v>1989</v>
      </c>
      <c r="C13" s="13">
        <v>0.6</v>
      </c>
      <c r="D13" s="12">
        <v>-0.13068970935213</v>
      </c>
      <c r="E13" s="14">
        <v>1.6</v>
      </c>
      <c r="F13" s="15">
        <v>-0.10874641354517</v>
      </c>
      <c r="G13" s="14">
        <v>0.2</v>
      </c>
      <c r="H13" s="15">
        <v>0.12066666666667</v>
      </c>
    </row>
    <row r="14" ht="21.95" customHeight="1">
      <c r="A14" t="s" s="11">
        <v>20</v>
      </c>
      <c r="B14" s="16">
        <v>1996</v>
      </c>
      <c r="C14" s="13">
        <v>-21.2</v>
      </c>
      <c r="D14" s="12">
        <v>-0.05550303759981</v>
      </c>
      <c r="E14" s="14">
        <v>-11.4</v>
      </c>
      <c r="F14" s="15">
        <v>-0.05908999497235</v>
      </c>
      <c r="G14" s="14">
        <v>-3.8</v>
      </c>
      <c r="H14" s="15">
        <v>0.19501370851371</v>
      </c>
    </row>
    <row r="15" ht="21.95" customHeight="1">
      <c r="A15" t="s" s="11">
        <v>21</v>
      </c>
      <c r="B15" s="12">
        <v>2005</v>
      </c>
      <c r="C15" s="13">
        <v>-10.2</v>
      </c>
      <c r="D15" s="12">
        <v>-0.118720300816</v>
      </c>
      <c r="E15" s="14">
        <v>-5.4</v>
      </c>
      <c r="F15" s="15">
        <v>0.0054798342009</v>
      </c>
      <c r="G15" s="14">
        <v>-1.6</v>
      </c>
      <c r="H15" s="15">
        <v>0.11583333333334</v>
      </c>
    </row>
    <row r="16" ht="21.95" customHeight="1">
      <c r="A16" t="s" s="11">
        <v>22</v>
      </c>
      <c r="B16" s="16">
        <v>2002</v>
      </c>
      <c r="C16" s="13">
        <v>3.6</v>
      </c>
      <c r="D16" s="12">
        <v>-0.13929877131627</v>
      </c>
      <c r="E16" s="14">
        <v>5.4</v>
      </c>
      <c r="F16" s="15">
        <v>0.04790322550425</v>
      </c>
      <c r="G16" s="14">
        <v>2</v>
      </c>
      <c r="H16" s="15">
        <v>0.99333333333333</v>
      </c>
    </row>
    <row r="17" ht="21.95" customHeight="1">
      <c r="A17" t="s" s="11">
        <v>23</v>
      </c>
      <c r="B17" s="12">
        <v>1991</v>
      </c>
      <c r="C17" s="13">
        <v>17</v>
      </c>
      <c r="D17" s="12">
        <v>-0.25948656654578</v>
      </c>
      <c r="E17" s="14">
        <v>10.8</v>
      </c>
      <c r="F17" s="15">
        <v>-0.334740075451</v>
      </c>
      <c r="G17" s="14">
        <v>3.6</v>
      </c>
      <c r="H17" s="15">
        <v>1.01066666666667</v>
      </c>
    </row>
    <row r="18" ht="21.95" customHeight="1">
      <c r="A18" t="s" s="11">
        <v>24</v>
      </c>
      <c r="B18" s="12">
        <v>1978</v>
      </c>
      <c r="C18" s="13">
        <v>-0.6</v>
      </c>
      <c r="D18" s="12">
        <v>0.17408562534766</v>
      </c>
      <c r="E18" s="14">
        <v>-3.2</v>
      </c>
      <c r="F18" s="15">
        <v>0.09159835276597</v>
      </c>
      <c r="G18" s="14">
        <v>-3.6</v>
      </c>
      <c r="H18" s="15">
        <v>-0.04210317460318</v>
      </c>
    </row>
    <row r="19" ht="21.95" customHeight="1">
      <c r="A19" t="s" s="11">
        <v>25</v>
      </c>
      <c r="B19" s="16">
        <v>1995</v>
      </c>
      <c r="C19" s="13">
        <v>-7.2</v>
      </c>
      <c r="D19" s="12">
        <v>-0.2843966226795</v>
      </c>
      <c r="E19" s="14">
        <v>-1.2</v>
      </c>
      <c r="F19" s="15">
        <v>-0.2174059961366</v>
      </c>
      <c r="G19" s="14">
        <v>0.8</v>
      </c>
      <c r="H19" s="15">
        <v>-0.125</v>
      </c>
    </row>
    <row r="20" ht="21.95" customHeight="1">
      <c r="A20" t="s" s="11">
        <v>26</v>
      </c>
      <c r="B20" s="12">
        <v>1997</v>
      </c>
      <c r="C20" s="13">
        <v>12.6</v>
      </c>
      <c r="D20" s="12">
        <v>-0.36344814120924</v>
      </c>
      <c r="E20" s="14">
        <v>8.800000000000001</v>
      </c>
      <c r="F20" s="15">
        <v>-0.49540844124093</v>
      </c>
      <c r="G20" s="14">
        <v>4</v>
      </c>
      <c r="H20" s="15">
        <v>-0.61857142857143</v>
      </c>
    </row>
    <row r="21" ht="21.95" customHeight="1">
      <c r="A21" t="s" s="11">
        <v>27</v>
      </c>
      <c r="B21" s="12">
        <v>1999</v>
      </c>
      <c r="C21" s="13">
        <v>-10.6</v>
      </c>
      <c r="D21" s="12">
        <v>0.01739734345565</v>
      </c>
      <c r="E21" s="14">
        <v>-4</v>
      </c>
      <c r="F21" s="15">
        <v>-0.035462505760493</v>
      </c>
      <c r="G21" s="14">
        <v>-0.6</v>
      </c>
      <c r="H21" s="15">
        <v>0.187857142857143</v>
      </c>
    </row>
    <row r="22" ht="21.95" customHeight="1">
      <c r="A22" t="s" s="11">
        <v>28</v>
      </c>
      <c r="B22" s="12">
        <v>1999</v>
      </c>
      <c r="C22" s="13">
        <v>7.2</v>
      </c>
      <c r="D22" s="12">
        <v>-0.238460563414305</v>
      </c>
      <c r="E22" s="14">
        <v>6.6</v>
      </c>
      <c r="F22" s="15">
        <v>-0.04279850446321</v>
      </c>
      <c r="G22" s="14">
        <v>3.2</v>
      </c>
      <c r="H22" s="15">
        <v>0.13555555555555</v>
      </c>
    </row>
    <row r="23" ht="21.95" customHeight="1">
      <c r="A23" t="s" s="11">
        <v>29</v>
      </c>
      <c r="B23" s="16">
        <v>1997</v>
      </c>
      <c r="C23" s="13">
        <v>3</v>
      </c>
      <c r="D23" s="12">
        <v>0.24477469925946</v>
      </c>
      <c r="E23" s="14">
        <v>0</v>
      </c>
      <c r="F23" s="15">
        <v>0.23370920745921</v>
      </c>
      <c r="G23" s="14">
        <v>-0.8</v>
      </c>
      <c r="H23" s="15">
        <v>0.184166666666667</v>
      </c>
    </row>
    <row r="24" ht="21.95" customHeight="1">
      <c r="A24" t="s" s="11">
        <v>30</v>
      </c>
      <c r="B24" s="12">
        <v>2002</v>
      </c>
      <c r="C24" s="13">
        <v>14.4</v>
      </c>
      <c r="D24" s="12">
        <v>-0.23859554665771</v>
      </c>
      <c r="E24" s="14">
        <v>8</v>
      </c>
      <c r="F24" s="15">
        <v>-0.20523642533936</v>
      </c>
      <c r="G24" s="14">
        <v>1.6</v>
      </c>
      <c r="H24" s="15">
        <v>-0.23333333333333</v>
      </c>
    </row>
    <row r="25" ht="21.95" customHeight="1">
      <c r="A25" t="s" s="11">
        <v>31</v>
      </c>
      <c r="B25" s="16">
        <v>1996</v>
      </c>
      <c r="C25" s="13">
        <v>44.4</v>
      </c>
      <c r="D25" s="12">
        <v>-1.09892053913618</v>
      </c>
      <c r="E25" s="14">
        <v>34.8</v>
      </c>
      <c r="F25" s="15">
        <v>-0.869974747474747</v>
      </c>
      <c r="G25" s="14">
        <v>10</v>
      </c>
      <c r="H25" s="15"/>
    </row>
    <row r="26" ht="21.95" customHeight="1">
      <c r="A26" t="s" s="11">
        <v>32</v>
      </c>
      <c r="B26" s="12">
        <v>1975</v>
      </c>
      <c r="C26" s="13">
        <v>1.8</v>
      </c>
      <c r="D26" s="12">
        <v>-0.02679741718069</v>
      </c>
      <c r="E26" s="14">
        <v>1.2</v>
      </c>
      <c r="F26" s="15">
        <v>0.05703484848484</v>
      </c>
      <c r="G26" s="14">
        <v>-0.2</v>
      </c>
      <c r="H26" s="15">
        <v>-0.45666666666666</v>
      </c>
    </row>
    <row r="27" ht="21.95" customHeight="1">
      <c r="A27" t="s" s="11">
        <v>33</v>
      </c>
      <c r="B27" s="12">
        <v>1941</v>
      </c>
      <c r="C27" s="13">
        <v>25</v>
      </c>
      <c r="D27" s="12">
        <v>-0.3534721106897</v>
      </c>
      <c r="E27" s="14">
        <v>15.6</v>
      </c>
      <c r="F27" s="15">
        <v>-0.4721095008051</v>
      </c>
      <c r="G27" s="14">
        <v>4.8</v>
      </c>
      <c r="H27" s="15">
        <v>-0.457978021978</v>
      </c>
    </row>
    <row r="28" ht="21.95" customHeight="1">
      <c r="A28" t="s" s="11">
        <v>34</v>
      </c>
      <c r="B28" s="16">
        <v>1997</v>
      </c>
      <c r="C28" s="13">
        <v>2.4</v>
      </c>
      <c r="D28" s="12">
        <v>-0.02002934022748</v>
      </c>
      <c r="E28" s="14">
        <v>2.8</v>
      </c>
      <c r="F28" s="15">
        <v>-0.0003047588163618</v>
      </c>
      <c r="G28" s="14">
        <v>-0.2</v>
      </c>
      <c r="H28" s="15">
        <v>0.03219047619048</v>
      </c>
    </row>
    <row r="29" ht="21.95" customHeight="1">
      <c r="A29" t="s" s="11">
        <v>35</v>
      </c>
      <c r="B29" s="12">
        <v>1997</v>
      </c>
      <c r="C29" s="13">
        <v>2.2</v>
      </c>
      <c r="D29" s="12">
        <v>-0.010244338657196</v>
      </c>
      <c r="E29" s="14">
        <v>2.2</v>
      </c>
      <c r="F29" s="15">
        <v>0.02202180808063</v>
      </c>
      <c r="G29" s="14">
        <v>-0.2</v>
      </c>
      <c r="H29" s="15">
        <v>0.05915043290043</v>
      </c>
    </row>
    <row r="30" ht="21.95" customHeight="1">
      <c r="A30" t="s" s="11">
        <v>36</v>
      </c>
      <c r="B30" s="12">
        <v>1997</v>
      </c>
      <c r="C30" s="13">
        <v>-19.8</v>
      </c>
      <c r="D30" s="12">
        <v>0.13461910569218</v>
      </c>
      <c r="E30" s="14">
        <v>-10.8</v>
      </c>
      <c r="F30" s="15">
        <v>0.21678763999096</v>
      </c>
      <c r="G30" s="14">
        <v>-3.4</v>
      </c>
      <c r="H30" s="15">
        <v>0.1625</v>
      </c>
    </row>
    <row r="31" ht="21.95" customHeight="1">
      <c r="A31" t="s" s="11">
        <v>37</v>
      </c>
      <c r="B31" s="12">
        <v>2004</v>
      </c>
      <c r="C31" s="13">
        <v>8.800000000000001</v>
      </c>
      <c r="D31" s="12">
        <v>-0.05479027848108</v>
      </c>
      <c r="E31" s="14">
        <v>3.4</v>
      </c>
      <c r="F31" s="15">
        <v>0.11288888888889</v>
      </c>
      <c r="G31" s="14">
        <v>0.4</v>
      </c>
      <c r="H31" s="15"/>
    </row>
    <row r="32" ht="21.95" customHeight="1">
      <c r="A32" t="s" s="11">
        <v>38</v>
      </c>
      <c r="B32" s="12">
        <v>1976</v>
      </c>
      <c r="C32" s="13">
        <v>26</v>
      </c>
      <c r="D32" s="12">
        <v>-0.10089813574247</v>
      </c>
      <c r="E32" s="14">
        <v>10.8</v>
      </c>
      <c r="F32" s="15">
        <v>-0.17851448730482</v>
      </c>
      <c r="G32" s="14">
        <v>1.8</v>
      </c>
      <c r="H32" s="15">
        <v>-0.41388888888889</v>
      </c>
    </row>
    <row r="33" ht="21.95" customHeight="1">
      <c r="A33" t="s" s="11">
        <v>39</v>
      </c>
      <c r="B33" s="16">
        <v>1993</v>
      </c>
      <c r="C33" s="13">
        <v>-1.4</v>
      </c>
      <c r="D33" s="12">
        <v>-0.1583747640916</v>
      </c>
      <c r="E33" s="14">
        <v>1.2</v>
      </c>
      <c r="F33" s="15">
        <v>-0.03619517908991</v>
      </c>
      <c r="G33" s="14">
        <v>1</v>
      </c>
      <c r="H33" s="15">
        <v>0.142857142857143</v>
      </c>
    </row>
    <row r="34" ht="21.95" customHeight="1">
      <c r="A34" t="s" s="11">
        <v>40</v>
      </c>
      <c r="B34" s="16">
        <v>2003</v>
      </c>
      <c r="C34" s="13">
        <v>0.8</v>
      </c>
      <c r="D34" s="12">
        <v>0.35263394863395</v>
      </c>
      <c r="E34" s="14">
        <v>-2.2</v>
      </c>
      <c r="F34" s="15">
        <v>0.08798739495798</v>
      </c>
      <c r="G34" s="14">
        <v>-0.6</v>
      </c>
      <c r="H34" s="15">
        <v>0.225</v>
      </c>
    </row>
    <row r="35" ht="21.95" customHeight="1">
      <c r="A35" t="s" s="11">
        <v>41</v>
      </c>
      <c r="B35" s="16">
        <v>2004</v>
      </c>
      <c r="C35" s="13">
        <v>-9</v>
      </c>
      <c r="D35" s="12">
        <v>0.36332213961102</v>
      </c>
      <c r="E35" s="14">
        <v>-5.8</v>
      </c>
      <c r="F35" s="15">
        <v>0.55372608337082</v>
      </c>
      <c r="G35" s="14">
        <v>-2</v>
      </c>
      <c r="H35" s="15">
        <v>-0.175</v>
      </c>
    </row>
    <row r="36" ht="21.95" customHeight="1">
      <c r="A36" t="s" s="11">
        <v>42</v>
      </c>
      <c r="B36" s="12">
        <v>1999</v>
      </c>
      <c r="C36" s="13">
        <v>17</v>
      </c>
      <c r="D36" s="12">
        <v>-0.19668179589493</v>
      </c>
      <c r="E36" s="14">
        <v>10.2</v>
      </c>
      <c r="F36" s="15">
        <v>-0.18772808794233</v>
      </c>
      <c r="G36" s="14">
        <v>3.8</v>
      </c>
      <c r="H36" s="15">
        <v>0.14573051948052</v>
      </c>
    </row>
    <row r="37" ht="21.95" customHeight="1">
      <c r="A37" t="s" s="11">
        <v>43</v>
      </c>
      <c r="B37" s="12">
        <v>2009</v>
      </c>
      <c r="C37" s="13">
        <v>-5</v>
      </c>
      <c r="D37" s="12">
        <v>-0.30215822091029</v>
      </c>
      <c r="E37" s="14">
        <v>0.2</v>
      </c>
      <c r="F37" s="15">
        <v>-0.34752167832167</v>
      </c>
      <c r="G37" s="14">
        <v>2.8</v>
      </c>
      <c r="H37" s="15">
        <v>-0.17305555555555</v>
      </c>
    </row>
    <row r="38" ht="21.95" customHeight="1">
      <c r="A38" t="s" s="11">
        <v>44</v>
      </c>
      <c r="B38" s="16">
        <v>1996</v>
      </c>
      <c r="C38" s="13">
        <v>2.8</v>
      </c>
      <c r="D38" s="12">
        <v>-0.22580519480519</v>
      </c>
      <c r="E38" s="14">
        <v>1</v>
      </c>
      <c r="F38" s="15">
        <v>0.3</v>
      </c>
      <c r="G38" s="14">
        <v>0</v>
      </c>
      <c r="H38" s="15"/>
    </row>
    <row r="39" ht="21.95" customHeight="1">
      <c r="A39" t="s" s="11">
        <v>45</v>
      </c>
      <c r="B39" s="12">
        <v>2007</v>
      </c>
      <c r="C39" s="13">
        <v>1</v>
      </c>
      <c r="D39" s="12">
        <v>-0.06851237540884</v>
      </c>
      <c r="E39" s="14">
        <v>0</v>
      </c>
      <c r="F39" s="15">
        <v>-0.18200833969952</v>
      </c>
      <c r="G39" s="14">
        <v>0.8</v>
      </c>
      <c r="H39" s="15">
        <v>-0.119444444444444</v>
      </c>
    </row>
    <row r="40" ht="21.95" customHeight="1">
      <c r="A40" t="s" s="11">
        <v>46</v>
      </c>
      <c r="B40" s="16">
        <v>1995</v>
      </c>
      <c r="C40" s="13">
        <v>-10.6</v>
      </c>
      <c r="D40" s="12">
        <v>-0.6368708874572</v>
      </c>
      <c r="E40" s="14">
        <v>2.2</v>
      </c>
      <c r="F40" s="15">
        <v>-0.8807923351159</v>
      </c>
      <c r="G40" s="14">
        <v>5.4</v>
      </c>
      <c r="H40" s="15">
        <v>-0.9648888888889</v>
      </c>
    </row>
    <row r="41" ht="21.95" customHeight="1">
      <c r="A41" t="s" s="11">
        <v>47</v>
      </c>
      <c r="B41" s="16">
        <v>1992</v>
      </c>
      <c r="C41" s="13">
        <v>-0.2</v>
      </c>
      <c r="D41" s="12">
        <v>0.22954385059074</v>
      </c>
      <c r="E41" s="14">
        <v>-3.6</v>
      </c>
      <c r="F41" s="15">
        <v>0.05360510719449</v>
      </c>
      <c r="G41" s="14">
        <v>-0.8</v>
      </c>
      <c r="H41" s="15">
        <v>0.176626262626263</v>
      </c>
    </row>
    <row r="42" ht="21.95" customHeight="1">
      <c r="A42" t="s" s="11">
        <v>48</v>
      </c>
      <c r="B42" s="16">
        <v>1998</v>
      </c>
      <c r="C42" s="13">
        <v>25.8</v>
      </c>
      <c r="D42" s="12">
        <v>-0.4646393988218</v>
      </c>
      <c r="E42" s="14">
        <v>17.6</v>
      </c>
      <c r="F42" s="15">
        <v>-0.35569079404811</v>
      </c>
      <c r="G42" s="14">
        <v>4.2</v>
      </c>
      <c r="H42" s="15">
        <v>-0.30726495726496</v>
      </c>
    </row>
    <row r="43" ht="21.95" customHeight="1">
      <c r="A43" t="s" s="11">
        <v>49</v>
      </c>
      <c r="B43" s="16">
        <v>2004</v>
      </c>
      <c r="C43" s="13">
        <v>-4.2</v>
      </c>
      <c r="D43" s="12">
        <v>0.058348958399312</v>
      </c>
      <c r="E43" s="14">
        <v>-3.4</v>
      </c>
      <c r="F43" s="15">
        <v>0.05081381970856</v>
      </c>
      <c r="G43" s="14">
        <v>-1.4</v>
      </c>
      <c r="H43" s="15">
        <v>0.06183838383838</v>
      </c>
    </row>
    <row r="44" ht="21.95" customHeight="1">
      <c r="A44" t="s" s="11">
        <v>50</v>
      </c>
      <c r="B44" s="16">
        <v>1997</v>
      </c>
      <c r="C44" s="13">
        <v>-3.4</v>
      </c>
      <c r="D44" s="12">
        <v>-0.31718056623908</v>
      </c>
      <c r="E44" s="14">
        <v>2.6</v>
      </c>
      <c r="F44" s="15">
        <v>-0.05235915521041</v>
      </c>
      <c r="G44" s="14">
        <v>1.4</v>
      </c>
      <c r="H44" s="15">
        <v>0.12468253968254</v>
      </c>
    </row>
    <row r="45" ht="21.95" customHeight="1">
      <c r="A45" t="s" s="11">
        <v>51</v>
      </c>
      <c r="B45" s="16">
        <v>1994</v>
      </c>
      <c r="C45" s="13">
        <v>2.6</v>
      </c>
      <c r="D45" s="12">
        <v>-0.18797122131821</v>
      </c>
      <c r="E45" s="14">
        <v>2.8</v>
      </c>
      <c r="F45" s="15">
        <v>-0.15864081212195</v>
      </c>
      <c r="G45" s="14">
        <v>0.4</v>
      </c>
      <c r="H45" s="15">
        <v>-0.06424242424241999</v>
      </c>
    </row>
    <row r="46" ht="21.95" customHeight="1">
      <c r="A46" t="s" s="11">
        <v>52</v>
      </c>
      <c r="B46" s="16">
        <v>1996</v>
      </c>
      <c r="C46" s="13">
        <v>-0.6</v>
      </c>
      <c r="D46" s="12">
        <v>-0.48920349491778</v>
      </c>
      <c r="E46" s="14">
        <v>4.2</v>
      </c>
      <c r="F46" s="15">
        <v>-0.17089673046252</v>
      </c>
      <c r="G46" s="14">
        <v>1.2</v>
      </c>
      <c r="H46" s="15">
        <v>-0.124972222222223</v>
      </c>
    </row>
    <row r="47" ht="21.95" customHeight="1">
      <c r="A47" t="s" s="11">
        <v>53</v>
      </c>
      <c r="B47" s="16">
        <v>1997</v>
      </c>
      <c r="C47" s="13">
        <v>-15.2</v>
      </c>
      <c r="D47" s="12">
        <v>0.31722383320368</v>
      </c>
      <c r="E47" s="14">
        <v>-9.199999999999999</v>
      </c>
      <c r="F47" s="15">
        <v>0.29208054226476</v>
      </c>
      <c r="G47" s="14">
        <v>-2.8</v>
      </c>
      <c r="H47" s="15">
        <v>0.15505952380952</v>
      </c>
    </row>
    <row r="48" ht="21.95" customHeight="1">
      <c r="A48" t="s" s="11">
        <v>54</v>
      </c>
      <c r="B48" s="16">
        <v>1995</v>
      </c>
      <c r="C48" s="13">
        <v>-1.2</v>
      </c>
      <c r="D48" s="12">
        <v>-0.03541551701285</v>
      </c>
      <c r="E48" s="14">
        <v>0</v>
      </c>
      <c r="F48" s="15">
        <v>-0.03043772893773</v>
      </c>
      <c r="G48" s="14">
        <v>0</v>
      </c>
      <c r="H48" s="15"/>
    </row>
    <row r="49" ht="21.95" customHeight="1">
      <c r="A49" t="s" s="11">
        <v>55</v>
      </c>
      <c r="B49" s="16">
        <v>2000</v>
      </c>
      <c r="C49" s="13">
        <v>14.4</v>
      </c>
      <c r="D49" s="12">
        <v>-0.10626669454412</v>
      </c>
      <c r="E49" s="14">
        <v>5.8</v>
      </c>
      <c r="F49" s="15">
        <v>-0.51119444444444</v>
      </c>
      <c r="G49" s="14">
        <v>1.4</v>
      </c>
      <c r="H49" s="15">
        <v>-0.391</v>
      </c>
    </row>
    <row r="50" ht="21.95" customHeight="1">
      <c r="A50" t="s" s="11">
        <v>56</v>
      </c>
      <c r="B50" s="12">
        <v>1939</v>
      </c>
      <c r="C50" s="13">
        <v>12</v>
      </c>
      <c r="D50" s="12">
        <v>0.13936240812663</v>
      </c>
      <c r="E50" s="14">
        <v>5.8</v>
      </c>
      <c r="F50" s="15">
        <v>0.1146085963572</v>
      </c>
      <c r="G50" s="14">
        <v>-0.8</v>
      </c>
      <c r="H50" s="15">
        <v>-0.370063492063492</v>
      </c>
    </row>
    <row r="51" ht="21.95" customHeight="1">
      <c r="A51" t="s" s="11">
        <v>57</v>
      </c>
      <c r="B51" s="12">
        <v>1996</v>
      </c>
      <c r="C51" s="13">
        <v>10.6</v>
      </c>
      <c r="D51" s="12">
        <v>-0.10994496249365</v>
      </c>
      <c r="E51" s="14">
        <v>5.6</v>
      </c>
      <c r="F51" s="15">
        <v>-0.16609931528167</v>
      </c>
      <c r="G51" s="14">
        <v>0.8</v>
      </c>
      <c r="H51" s="15">
        <v>-0.33733333333333</v>
      </c>
    </row>
    <row r="52" ht="21.95" customHeight="1">
      <c r="A52" t="s" s="11">
        <v>58</v>
      </c>
      <c r="B52" s="12">
        <v>2001</v>
      </c>
      <c r="C52" s="13">
        <v>-1.8</v>
      </c>
      <c r="D52" s="12">
        <v>0.23564663213464</v>
      </c>
      <c r="E52" s="14">
        <v>-3.8</v>
      </c>
      <c r="F52" s="15">
        <v>0.0496570243482</v>
      </c>
      <c r="G52" s="14">
        <v>-0.8</v>
      </c>
      <c r="H52" s="15"/>
    </row>
    <row r="53" ht="21.95" customHeight="1">
      <c r="A53" t="s" s="11">
        <v>59</v>
      </c>
      <c r="B53" s="12">
        <v>1965</v>
      </c>
      <c r="C53" s="13">
        <v>-4.4</v>
      </c>
      <c r="D53" s="12">
        <v>-0.03933316683317</v>
      </c>
      <c r="E53" s="14">
        <v>-3.6</v>
      </c>
      <c r="F53" s="15">
        <v>-0.227273649271621</v>
      </c>
      <c r="G53" s="14">
        <v>1.2</v>
      </c>
      <c r="H53" s="15">
        <v>0.394999999999997</v>
      </c>
    </row>
    <row r="54" ht="21.95" customHeight="1">
      <c r="A54" t="s" s="11">
        <v>60</v>
      </c>
      <c r="B54" s="12">
        <v>2000</v>
      </c>
      <c r="C54" s="13">
        <v>-2</v>
      </c>
      <c r="D54" s="12">
        <v>-0.02999338781066</v>
      </c>
      <c r="E54" s="14">
        <v>0.2</v>
      </c>
      <c r="F54" s="15">
        <v>0.080506037821826</v>
      </c>
      <c r="G54" s="14">
        <v>-0.2</v>
      </c>
      <c r="H54" s="15">
        <v>0.465904761904763</v>
      </c>
    </row>
    <row r="55" ht="21.95" customHeight="1">
      <c r="A55" t="s" s="11">
        <v>61</v>
      </c>
      <c r="B55" s="16">
        <v>1997</v>
      </c>
      <c r="C55" s="13">
        <v>-4.8</v>
      </c>
      <c r="D55" s="12">
        <v>0.06968738985689731</v>
      </c>
      <c r="E55" s="14">
        <v>-2.4</v>
      </c>
      <c r="F55" s="15">
        <v>0.21944098265569</v>
      </c>
      <c r="G55" s="14">
        <v>-2.8</v>
      </c>
      <c r="H55" s="15">
        <v>-0.20854700854701</v>
      </c>
    </row>
    <row r="56" ht="21.95" customHeight="1">
      <c r="A56" t="s" s="11">
        <v>62</v>
      </c>
      <c r="B56" s="16">
        <v>1997</v>
      </c>
      <c r="C56" s="13">
        <v>8.199999999999999</v>
      </c>
      <c r="D56" s="12">
        <v>-0.17323806128512</v>
      </c>
      <c r="E56" s="14">
        <v>6.4</v>
      </c>
      <c r="F56" s="15">
        <v>0.04163940648723</v>
      </c>
      <c r="G56" s="14">
        <v>0.6</v>
      </c>
      <c r="H56" s="15">
        <v>-0.466666666666667</v>
      </c>
    </row>
    <row r="57" ht="21.95" customHeight="1">
      <c r="A57" t="s" s="11">
        <v>63</v>
      </c>
      <c r="B57" s="12">
        <v>2000</v>
      </c>
      <c r="C57" s="13">
        <v>12</v>
      </c>
      <c r="D57" s="12">
        <v>-0.416423657665346</v>
      </c>
      <c r="E57" s="14">
        <v>10</v>
      </c>
      <c r="F57" s="15">
        <v>-0.056671992481203</v>
      </c>
      <c r="G57" s="14">
        <v>1.4</v>
      </c>
      <c r="H57" s="15">
        <v>-0.08333333333333</v>
      </c>
    </row>
    <row r="58" ht="21.95" customHeight="1">
      <c r="A58" t="s" s="11">
        <v>64</v>
      </c>
      <c r="B58" s="12">
        <v>2000</v>
      </c>
      <c r="C58" s="13">
        <v>-6.2</v>
      </c>
      <c r="D58" s="12">
        <v>-0.12159224416449</v>
      </c>
      <c r="E58" s="14">
        <v>-2</v>
      </c>
      <c r="F58" s="15">
        <v>-0.079350241545895</v>
      </c>
      <c r="G58" s="14">
        <v>-0.2</v>
      </c>
      <c r="H58" s="15">
        <v>0.538916666666667</v>
      </c>
    </row>
    <row r="59" ht="21.95" customHeight="1">
      <c r="A59" t="s" s="11">
        <v>65</v>
      </c>
      <c r="B59" s="16">
        <v>2003</v>
      </c>
      <c r="C59" s="13">
        <v>-12.6</v>
      </c>
      <c r="D59" s="12">
        <v>0.617355897320836</v>
      </c>
      <c r="E59" s="14">
        <v>-12.2</v>
      </c>
      <c r="F59" s="15">
        <v>0.610876159846597</v>
      </c>
      <c r="G59" s="14">
        <v>-7.8</v>
      </c>
      <c r="H59" s="15">
        <v>0.2893648018648</v>
      </c>
    </row>
    <row r="60" ht="21.95" customHeight="1">
      <c r="A60" t="s" s="11">
        <v>66</v>
      </c>
      <c r="B60" s="16">
        <v>2001</v>
      </c>
      <c r="C60" s="13">
        <v>3</v>
      </c>
      <c r="D60" s="12">
        <v>-0.2337341640408</v>
      </c>
      <c r="E60" s="14">
        <v>1.2</v>
      </c>
      <c r="F60" s="15">
        <v>-0.4727604617605</v>
      </c>
      <c r="G60" s="14">
        <v>1.6</v>
      </c>
      <c r="H60" s="15">
        <v>0.21428571428567</v>
      </c>
    </row>
    <row r="61" ht="21.95" customHeight="1">
      <c r="A61" t="s" s="11">
        <v>67</v>
      </c>
      <c r="B61" s="16">
        <v>2000</v>
      </c>
      <c r="C61" s="13">
        <v>0.8</v>
      </c>
      <c r="D61" s="12">
        <v>0.0990721281813</v>
      </c>
      <c r="E61" s="14">
        <v>-1.2</v>
      </c>
      <c r="F61" s="15">
        <v>0.01872123088469</v>
      </c>
      <c r="G61" s="14">
        <v>-1.2</v>
      </c>
      <c r="H61" s="15">
        <v>-0.35666666666667</v>
      </c>
    </row>
    <row r="62" ht="21.95" customHeight="1">
      <c r="A62" t="s" s="11">
        <v>68</v>
      </c>
      <c r="B62" s="16">
        <v>1996</v>
      </c>
      <c r="C62" s="13">
        <v>-1</v>
      </c>
      <c r="D62" s="12">
        <v>-0.073655797101448</v>
      </c>
      <c r="E62" s="14">
        <v>0.4</v>
      </c>
      <c r="F62" s="15">
        <v>0.058430653556969</v>
      </c>
      <c r="G62" s="14">
        <v>1</v>
      </c>
      <c r="H62" s="15">
        <v>0.01319444444444</v>
      </c>
    </row>
    <row r="63" ht="21.95" customHeight="1">
      <c r="A63" t="s" s="11">
        <v>69</v>
      </c>
      <c r="B63" s="16">
        <v>1994</v>
      </c>
      <c r="C63" s="13">
        <v>0.6</v>
      </c>
      <c r="D63" s="12">
        <v>-0.08526548271129999</v>
      </c>
      <c r="E63" s="14">
        <v>0.4</v>
      </c>
      <c r="F63" s="15">
        <v>-0.08258241758242001</v>
      </c>
      <c r="G63" s="14">
        <v>2.6</v>
      </c>
      <c r="H63" s="15">
        <v>0.40625</v>
      </c>
    </row>
    <row r="64" ht="21.95" customHeight="1">
      <c r="A64" t="s" s="11">
        <v>70</v>
      </c>
      <c r="B64" s="12">
        <v>1972</v>
      </c>
      <c r="C64" s="13">
        <v>-3.2</v>
      </c>
      <c r="D64" s="12">
        <v>-0.02813566732312</v>
      </c>
      <c r="E64" s="14">
        <v>-1.4</v>
      </c>
      <c r="F64" s="15">
        <v>-0.010713753783345</v>
      </c>
      <c r="G64" s="14">
        <v>-0.6</v>
      </c>
      <c r="H64" s="15">
        <v>0.005833333333333</v>
      </c>
    </row>
    <row r="65" ht="21.95" customHeight="1">
      <c r="A65" t="s" s="11">
        <v>71</v>
      </c>
      <c r="B65" s="12">
        <v>1994</v>
      </c>
      <c r="C65" s="13">
        <v>3.8</v>
      </c>
      <c r="D65" s="12">
        <v>-0.5582239539953</v>
      </c>
      <c r="E65" s="14">
        <v>6.2</v>
      </c>
      <c r="F65" s="15">
        <v>-0.3786616161617</v>
      </c>
      <c r="G65" s="14">
        <v>1</v>
      </c>
      <c r="H65" s="15">
        <v>0.85</v>
      </c>
    </row>
    <row r="66" ht="21.95" customHeight="1">
      <c r="A66" t="s" s="11">
        <v>72</v>
      </c>
      <c r="B66" s="12">
        <v>1997</v>
      </c>
      <c r="C66" s="13">
        <v>20.2</v>
      </c>
      <c r="D66" s="12">
        <v>-0.6270165579896</v>
      </c>
      <c r="E66" s="14">
        <v>18.2</v>
      </c>
      <c r="F66" s="15">
        <v>-0.38210023746195</v>
      </c>
      <c r="G66" s="14">
        <v>5</v>
      </c>
      <c r="H66" s="15">
        <v>-0.37676190476191</v>
      </c>
    </row>
    <row r="67" ht="21.95" customHeight="1">
      <c r="A67" t="s" s="11">
        <v>73</v>
      </c>
      <c r="B67" s="16">
        <v>2001</v>
      </c>
      <c r="C67" s="13">
        <v>-9.800000000000001</v>
      </c>
      <c r="D67" s="12">
        <v>0.54615712905224</v>
      </c>
      <c r="E67" s="14">
        <v>-6.4</v>
      </c>
      <c r="F67" s="15">
        <v>1.12984486975014</v>
      </c>
      <c r="G67" s="14">
        <v>-4.8</v>
      </c>
      <c r="H67" s="15">
        <v>1.89142857142857</v>
      </c>
    </row>
    <row r="68" ht="21.95" customHeight="1">
      <c r="A68" t="s" s="11">
        <v>74</v>
      </c>
      <c r="B68" s="12">
        <v>1997</v>
      </c>
      <c r="C68" s="13">
        <v>-1.2</v>
      </c>
      <c r="D68" s="12">
        <v>-0.2110154805031</v>
      </c>
      <c r="E68" s="14">
        <v>-0.6</v>
      </c>
      <c r="F68" s="15">
        <v>-0.06464738137679001</v>
      </c>
      <c r="G68" s="14">
        <v>0.4</v>
      </c>
      <c r="H68" s="15">
        <v>0.14719047619047</v>
      </c>
    </row>
    <row r="69" ht="21.95" customHeight="1">
      <c r="A69" t="s" s="11">
        <v>75</v>
      </c>
      <c r="B69" s="16">
        <v>1992</v>
      </c>
      <c r="C69" s="13">
        <v>36.4</v>
      </c>
      <c r="D69" s="12">
        <v>-0.64614828714939</v>
      </c>
      <c r="E69" s="14">
        <v>24</v>
      </c>
      <c r="F69" s="15">
        <v>-0.63681445879165</v>
      </c>
      <c r="G69" s="14">
        <v>7</v>
      </c>
      <c r="H69" s="15"/>
    </row>
    <row r="70" ht="21.95" customHeight="1">
      <c r="A70" t="s" s="11">
        <v>76</v>
      </c>
      <c r="B70" s="16">
        <v>1995</v>
      </c>
      <c r="C70" s="13">
        <v>-13.2</v>
      </c>
      <c r="D70" s="12">
        <v>-0.19750566893424</v>
      </c>
      <c r="E70" s="14">
        <v>-3.4</v>
      </c>
      <c r="F70" s="15">
        <v>-0.25027925016161</v>
      </c>
      <c r="G70" s="14">
        <v>0.8</v>
      </c>
      <c r="H70" s="15">
        <v>-0.633333333333333</v>
      </c>
    </row>
    <row r="71" ht="21.95" customHeight="1">
      <c r="A71" t="s" s="11">
        <v>77</v>
      </c>
      <c r="B71" s="12">
        <v>1996</v>
      </c>
      <c r="C71" s="13">
        <v>-9</v>
      </c>
      <c r="D71" s="12">
        <v>0.61655938141413</v>
      </c>
      <c r="E71" s="14">
        <v>-8.6</v>
      </c>
      <c r="F71" s="15">
        <v>0.63440781440781</v>
      </c>
      <c r="G71" s="14">
        <v>-3</v>
      </c>
      <c r="H71" s="15">
        <v>-0.474285714285715</v>
      </c>
    </row>
    <row r="72" ht="21.95" customHeight="1">
      <c r="A72" t="s" s="11">
        <v>78</v>
      </c>
      <c r="B72" s="12">
        <v>1997</v>
      </c>
      <c r="C72" s="13">
        <v>3.8</v>
      </c>
      <c r="D72" s="12">
        <v>-0.095214531642935</v>
      </c>
      <c r="E72" s="14">
        <v>0.6</v>
      </c>
      <c r="F72" s="15">
        <v>0.019490298200825</v>
      </c>
      <c r="G72" s="14">
        <v>0.2</v>
      </c>
      <c r="H72" s="15">
        <v>-0.57131118881119</v>
      </c>
    </row>
    <row r="73" ht="21.95" customHeight="1">
      <c r="A73" t="s" s="11">
        <v>79</v>
      </c>
      <c r="B73" s="12">
        <v>1938</v>
      </c>
      <c r="C73" s="13">
        <v>11.4</v>
      </c>
      <c r="D73" s="12">
        <v>-0.11521063303216</v>
      </c>
      <c r="E73" s="14">
        <v>6.2</v>
      </c>
      <c r="F73" s="15">
        <v>-0.19190919987716</v>
      </c>
      <c r="G73" s="14">
        <v>1.2</v>
      </c>
      <c r="H73" s="15">
        <v>-0.61416666666667</v>
      </c>
    </row>
    <row r="74" ht="21.95" customHeight="1">
      <c r="A74" t="s" s="11">
        <v>80</v>
      </c>
      <c r="B74" s="12">
        <v>2000</v>
      </c>
      <c r="C74" s="13">
        <v>-0.6</v>
      </c>
      <c r="D74" s="12">
        <v>0.27726314997263</v>
      </c>
      <c r="E74" s="14">
        <v>-1.8</v>
      </c>
      <c r="F74" s="15">
        <v>0.1943181672129</v>
      </c>
      <c r="G74" s="14">
        <v>-1.6</v>
      </c>
      <c r="H74" s="15">
        <v>-0.37</v>
      </c>
    </row>
    <row r="75" ht="21.95" customHeight="1">
      <c r="A75" t="s" s="11">
        <v>81</v>
      </c>
      <c r="B75" s="12">
        <v>2003</v>
      </c>
      <c r="C75" s="13">
        <v>-3.6</v>
      </c>
      <c r="D75" s="12">
        <v>0.161822132459903</v>
      </c>
      <c r="E75" s="14">
        <v>-5.4</v>
      </c>
      <c r="F75" s="15">
        <v>-0.043904761904762</v>
      </c>
      <c r="G75" s="14">
        <v>-0.4</v>
      </c>
      <c r="H75" s="15">
        <v>0.09220634920635</v>
      </c>
    </row>
    <row r="76" ht="21.95" customHeight="1">
      <c r="A76" t="s" s="11">
        <v>82</v>
      </c>
      <c r="B76" s="12">
        <v>1990</v>
      </c>
      <c r="C76" s="13">
        <v>-4.2</v>
      </c>
      <c r="D76" s="12">
        <v>0.04253803803804</v>
      </c>
      <c r="E76" s="14">
        <v>-0.8</v>
      </c>
      <c r="F76" s="15">
        <v>0.03885231271996</v>
      </c>
      <c r="G76" s="14">
        <v>-0.2</v>
      </c>
      <c r="H76" s="15">
        <v>0.05833333333334</v>
      </c>
    </row>
    <row r="77" ht="21.95" customHeight="1">
      <c r="A77" t="s" s="11">
        <v>83</v>
      </c>
      <c r="B77" s="16">
        <v>1997</v>
      </c>
      <c r="C77" s="13">
        <v>18</v>
      </c>
      <c r="D77" s="12">
        <v>-0.7522080336661801</v>
      </c>
      <c r="E77" s="14">
        <v>13.6</v>
      </c>
      <c r="F77" s="15">
        <v>-0.701794352794351</v>
      </c>
      <c r="G77" s="14">
        <v>5.8</v>
      </c>
      <c r="H77" s="15">
        <v>-0.904166666666667</v>
      </c>
    </row>
    <row r="78" ht="21.95" customHeight="1">
      <c r="A78" t="s" s="11">
        <v>84</v>
      </c>
      <c r="B78" s="12">
        <v>2000</v>
      </c>
      <c r="C78" s="13">
        <v>-5.8</v>
      </c>
      <c r="D78" s="12">
        <v>0.22041407065017</v>
      </c>
      <c r="E78" s="14">
        <v>-5.2</v>
      </c>
      <c r="F78" s="15">
        <v>0.11943717284894</v>
      </c>
      <c r="G78" s="14">
        <v>-1.6</v>
      </c>
      <c r="H78" s="15">
        <v>-0.08888888888889</v>
      </c>
    </row>
    <row r="79" ht="21.95" customHeight="1">
      <c r="A79" t="s" s="11">
        <v>85</v>
      </c>
      <c r="B79" s="16">
        <v>1997</v>
      </c>
      <c r="C79" s="13">
        <v>-0.6</v>
      </c>
      <c r="D79" s="12">
        <v>-0.29051406319635</v>
      </c>
      <c r="E79" s="14">
        <v>2.4</v>
      </c>
      <c r="F79" s="15">
        <v>-0.310309482038429</v>
      </c>
      <c r="G79" s="14">
        <v>1.4</v>
      </c>
      <c r="H79" s="15"/>
    </row>
    <row r="80" ht="21.95" customHeight="1">
      <c r="A80" t="s" s="11">
        <v>86</v>
      </c>
      <c r="B80" s="16">
        <v>1999</v>
      </c>
      <c r="C80" s="13">
        <v>-1.2</v>
      </c>
      <c r="D80" s="12">
        <v>0.32422892986269</v>
      </c>
      <c r="E80" s="14">
        <v>-3.4</v>
      </c>
      <c r="F80" s="15">
        <v>0.04236888037804</v>
      </c>
      <c r="G80" s="14">
        <v>-1</v>
      </c>
      <c r="H80" s="15">
        <v>0.231896825396825</v>
      </c>
    </row>
    <row r="81" ht="21.95" customHeight="1">
      <c r="A81" t="s" s="11">
        <v>87</v>
      </c>
      <c r="B81" s="12">
        <v>1980</v>
      </c>
      <c r="C81" s="13">
        <v>-3.8</v>
      </c>
      <c r="D81" s="12">
        <v>0.25516283444557</v>
      </c>
      <c r="E81" s="14">
        <v>-2.8</v>
      </c>
      <c r="F81" s="15">
        <v>0.05697619047619</v>
      </c>
      <c r="G81" s="14">
        <v>3.4</v>
      </c>
      <c r="H81" s="15">
        <v>-0.464583333333333</v>
      </c>
    </row>
    <row r="82" ht="21.95" customHeight="1">
      <c r="A82" t="s" s="11">
        <v>88</v>
      </c>
      <c r="B82" s="16">
        <v>1994</v>
      </c>
      <c r="C82" s="13">
        <v>0.4</v>
      </c>
      <c r="D82" s="12">
        <v>0.1213305438392</v>
      </c>
      <c r="E82" s="14">
        <v>0.6</v>
      </c>
      <c r="F82" s="15">
        <v>0.39670008242531</v>
      </c>
      <c r="G82" s="14">
        <v>-1</v>
      </c>
      <c r="H82" s="15">
        <v>-0.19147619047619</v>
      </c>
    </row>
    <row r="83" ht="21.95" customHeight="1">
      <c r="A83" t="s" s="11">
        <v>89</v>
      </c>
      <c r="B83" s="12">
        <v>1968</v>
      </c>
      <c r="C83" s="13">
        <v>-9.6666666666667</v>
      </c>
      <c r="D83" s="12">
        <v>-0.15395249242773</v>
      </c>
      <c r="E83" s="14">
        <v>-8.6666666666667</v>
      </c>
      <c r="F83" s="15">
        <v>-0.10515543027171</v>
      </c>
      <c r="G83" s="14">
        <v>-1.66666666666666</v>
      </c>
      <c r="H83" s="15">
        <v>-0.78769841269841</v>
      </c>
    </row>
    <row r="84" ht="21.95" customHeight="1">
      <c r="A84" t="s" s="11">
        <v>90</v>
      </c>
      <c r="B84" s="12">
        <v>2001</v>
      </c>
      <c r="C84" s="13">
        <v>6.2</v>
      </c>
      <c r="D84" s="12">
        <v>0.020195563124134</v>
      </c>
      <c r="E84" s="14">
        <v>2.8</v>
      </c>
      <c r="F84" s="15">
        <v>-0.0729031621718</v>
      </c>
      <c r="G84" s="14">
        <v>0.8</v>
      </c>
      <c r="H84" s="15">
        <v>0.19388955342902</v>
      </c>
    </row>
    <row r="85" ht="21.95" customHeight="1">
      <c r="A85" t="s" s="11">
        <v>91</v>
      </c>
      <c r="B85" s="12">
        <v>1993</v>
      </c>
      <c r="C85" s="13">
        <v>22</v>
      </c>
      <c r="D85" s="12">
        <v>-0.283276495882634</v>
      </c>
      <c r="E85" s="14">
        <v>20.4</v>
      </c>
      <c r="F85" s="15">
        <v>-0.368771721153425</v>
      </c>
      <c r="G85" s="14">
        <v>5.6</v>
      </c>
      <c r="H85" s="15">
        <v>0.01676434676434</v>
      </c>
    </row>
    <row r="86" ht="21.95" customHeight="1">
      <c r="A86" t="s" s="11">
        <v>92</v>
      </c>
      <c r="B86" s="16">
        <v>1998</v>
      </c>
      <c r="C86" s="13">
        <v>4</v>
      </c>
      <c r="D86" s="12">
        <v>-0.262298579725145</v>
      </c>
      <c r="E86" s="14">
        <v>7</v>
      </c>
      <c r="F86" s="15">
        <v>0.020222567287784</v>
      </c>
      <c r="G86" s="14">
        <v>0.2</v>
      </c>
      <c r="H86" s="15">
        <v>0.07395833333334</v>
      </c>
    </row>
    <row r="87" ht="21.95" customHeight="1">
      <c r="A87" t="s" s="11">
        <v>93</v>
      </c>
      <c r="B87" s="12">
        <v>2000</v>
      </c>
      <c r="C87" s="13">
        <v>12.4</v>
      </c>
      <c r="D87" s="12">
        <v>-0.08371588569960001</v>
      </c>
      <c r="E87" s="14">
        <v>9</v>
      </c>
      <c r="F87" s="15">
        <v>0.0091817926013</v>
      </c>
      <c r="G87" s="14">
        <v>1.4</v>
      </c>
      <c r="H87" s="15">
        <v>-0.3592857142857</v>
      </c>
    </row>
    <row r="88" ht="21.95" customHeight="1">
      <c r="A88" t="s" s="11">
        <v>94</v>
      </c>
      <c r="B88" s="16">
        <v>1999</v>
      </c>
      <c r="C88" s="13">
        <v>7.8</v>
      </c>
      <c r="D88" s="12">
        <v>-0.03610679293231</v>
      </c>
      <c r="E88" s="14">
        <v>5.2</v>
      </c>
      <c r="F88" s="15">
        <v>0.04922085523172</v>
      </c>
      <c r="G88" s="14">
        <v>0</v>
      </c>
      <c r="H88" s="15">
        <v>-0.19296428571428</v>
      </c>
    </row>
    <row r="89" ht="21.95" customHeight="1">
      <c r="A89" t="s" s="11">
        <v>95</v>
      </c>
      <c r="B89" s="16">
        <v>2000</v>
      </c>
      <c r="C89" s="13">
        <v>-1.8</v>
      </c>
      <c r="D89" s="12">
        <v>-0.00319125352409</v>
      </c>
      <c r="E89" s="14">
        <v>0.4</v>
      </c>
      <c r="F89" s="15">
        <v>0.18841009867325</v>
      </c>
      <c r="G89" s="14">
        <v>-1.8</v>
      </c>
      <c r="H89" s="15">
        <v>0.10333333333333</v>
      </c>
    </row>
    <row r="90" ht="21.95" customHeight="1">
      <c r="A90" t="s" s="11">
        <v>96</v>
      </c>
      <c r="B90" s="12">
        <v>2001</v>
      </c>
      <c r="C90" s="13">
        <v>0.6</v>
      </c>
      <c r="D90" s="12">
        <v>0.07464434156032</v>
      </c>
      <c r="E90" s="14">
        <v>-0.2</v>
      </c>
      <c r="F90" s="15">
        <v>-0.11990797601092</v>
      </c>
      <c r="G90" s="14">
        <v>0.4</v>
      </c>
      <c r="H90" s="15">
        <v>-0.21515151515151</v>
      </c>
    </row>
    <row r="91" ht="21.95" customHeight="1">
      <c r="A91" t="s" s="11">
        <v>97</v>
      </c>
      <c r="B91" s="12">
        <v>1988</v>
      </c>
      <c r="C91" s="13">
        <v>-12.6</v>
      </c>
      <c r="D91" s="12">
        <v>0.559713067264791</v>
      </c>
      <c r="E91" s="14">
        <v>-8</v>
      </c>
      <c r="F91" s="15">
        <v>0.8000211732711729</v>
      </c>
      <c r="G91" s="14">
        <v>-3</v>
      </c>
      <c r="H91" s="15">
        <v>-0.09523809523809</v>
      </c>
    </row>
    <row r="92" ht="21.75" customHeight="1">
      <c r="A92" t="s" s="17">
        <v>98</v>
      </c>
      <c r="B92" s="18">
        <v>1987</v>
      </c>
      <c r="C92" s="19">
        <v>-1.4</v>
      </c>
      <c r="D92" s="18">
        <v>0.01581507953634</v>
      </c>
      <c r="E92" s="20">
        <v>-1.8</v>
      </c>
      <c r="F92" s="21">
        <v>0.0009378656536399999</v>
      </c>
      <c r="G92" s="20">
        <v>-1.4</v>
      </c>
      <c r="H92" s="21">
        <v>-0.31791666666667</v>
      </c>
    </row>
    <row r="93" ht="8" customHeight="1">
      <c r="A93" s="22"/>
      <c r="B93" s="23"/>
      <c r="C93" s="22"/>
      <c r="D93" s="23"/>
      <c r="E93" s="24"/>
      <c r="F93" s="25"/>
      <c r="G93" s="24"/>
      <c r="H93" s="25"/>
    </row>
    <row r="94" ht="21.75" customHeight="1">
      <c r="A94" t="s" s="26">
        <v>99</v>
      </c>
      <c r="B94" s="27">
        <f>AVERAGE(B2:B93)</f>
        <v>1992.967032967030</v>
      </c>
      <c r="C94" s="28">
        <f>AVERAGE(C2:C93)</f>
        <v>2.74212454212454</v>
      </c>
      <c r="D94" s="29">
        <f>AVERAGE(D2:D93)</f>
        <v>-0.0854593004191159</v>
      </c>
      <c r="E94" s="28">
        <f>AVERAGE(E2:E93)</f>
        <v>2.24102564102564</v>
      </c>
      <c r="F94" s="29">
        <f>AVERAGE(F2:F93)</f>
        <v>-0.060517327194278</v>
      </c>
      <c r="G94" s="28">
        <f>AVERAGE(G2:G93)</f>
        <v>0.632234432234432</v>
      </c>
      <c r="H94" s="29">
        <f>AVERAGE(H2:H93)</f>
        <v>-0.0538958715070092</v>
      </c>
    </row>
    <row r="95" ht="21.95" customHeight="1">
      <c r="A95" t="s" s="11">
        <v>100</v>
      </c>
      <c r="B95" s="30">
        <f>SUM(SUM(B5,B6,B7,B9,B11,B12,B14,B16,B19,B23,B25,B28,B33,B34,B35,B38,B40,B41,B42,B43,B44,B45,B46,B47,B48,B49,B55,B56,B59,B60),B61,B62,B63,B67,B69,B70,B77,B79,B80,B82,B86,B88,B89)/43</f>
        <v>1997.511627906980</v>
      </c>
      <c r="C95" s="14">
        <f>SUM(SUM(C5,C6,C7,C9,C11,C12,C14,C16,C19,C23,C25,C28,C33,C34,C35,C38,C40,C41,C42,C43,C44,C45,C46,C47,C48,C49,C55,C56,C59,C60),C61,C62,C63,C67,C69,C70,C77,C79,C80,C82,C86,C88,C89)/43</f>
        <v>1.89767441860465</v>
      </c>
      <c r="D95" s="15">
        <f>SUM(SUM(D5,D6,D7,D9,D11,D12,D14,D16,D19,D23,D25,D28,D33,D34,D35,D38,D40,D41,D42,D43,D44,D45,D46,D47,D48,D49,D55,D56,D59,D60),D61,D62,D63,D67,D69,D70,D77,D79,D80,D82,D86,D88,D89)/43</f>
        <v>-0.107204061411611</v>
      </c>
      <c r="E95" s="14">
        <f>SUM(SUM(E5,E6,E7,E9,E11,E12,E14,E16,E19,E23,E25,E28,E33,E34,E35,E38,E40,E41,E42,E43,E44,E45,E46,E47,E48,E49,E55,E56,E59,E60),E61,E62,E63,E67,E69,E70,E77,E79,E80,E82,E86,E88,E89)/43</f>
        <v>2.18139534883721</v>
      </c>
      <c r="F95" s="15">
        <f>SUM(SUM(F5,F6,F7,F9,F11,F12,F14,F16,F19,F23,F25,F28,F33,F34,F35,F38,F40,F41,F42,F43,F44,F45,F46,F47,F48,F49,F55,F56,F59,F60),F61,F62,F63,F67,F69,F70,F77,F79,F80,F82,F86,F88,F89)/43</f>
        <v>-0.0655314295512415</v>
      </c>
      <c r="G95" s="14">
        <f>SUM(SUM(G5,G6,G7,G9,G11,G12,G14,G16,G19,G23,G25,G28,G33,G34,G35,G38,G40,G41,G42,G43,G44,G45,G46,G47,G48,G49,G55,G56,G59,G60),G61,G62,G63,G67,G69,G70,G77,G79,G80,G82,G86,G88,G89)/43</f>
        <v>0.613953488372093</v>
      </c>
      <c r="H95" s="15">
        <f>SUM(SUM(H5,H6,H7,H9,H11,H12,H14,H16,H19,H23,H25,H28,H33,H34,H35,H38,H40,H41,H42,H43,H44,H45,H46,H47,H48,H49,H55,H56,H59,H60),H61,H62,H63,H67,H69,H70,H77,H79,H80,H82,H86,H88,H89)/43</f>
        <v>-0.0363259266318497</v>
      </c>
    </row>
    <row r="96" ht="21.95" customHeight="1">
      <c r="A96" t="s" s="11">
        <v>101</v>
      </c>
      <c r="B96" s="30">
        <f>SUM(SUM(B2,B3,B4,B8,B10,B13,B15,B17,B18,B20,B21,B22,B24,B26,B27,B29,B30,B31,B32,B36,B37,B39,B50,B51,B52,B53,B54,B57,B58,B64),B65,B66,B68,B71,B72,B73,B74,B75,B76,B78,B81,B83,B84,B85,B87,B90,B91,B92)/48</f>
        <v>1988.895833333330</v>
      </c>
      <c r="C96" s="14">
        <f>SUM(SUM(C2,C3,C4,C8,C10,C13,C15,C17,C18,C20,C21,C22,C24,C26,C27,C29,C30,C31,C32,C36,C37,C39,C50,C51,C52,C53,C54,C57,C58,C64),C65,C66,C68,C71,C72,C73,C74,C75,C76,C78,C81,C83,C84,C85,C87,C90,C91,C92)/48</f>
        <v>3.49861111111111</v>
      </c>
      <c r="D96" s="15">
        <f>SUM(SUM(D2,D3,D4,D8,D10,D13,D15,D17,D18,D20,D21,D22,D24,D26,D27,D29,D30,D31,D32,D36,D37,D39,D50,D51,D52,D53,D54,D57,D58,D64),D65,D66,D68,D71,D72,D73,D74,D75,D76,D78,D81,D83,D84,D85,D87,D90,D91,D92)/48</f>
        <v>-0.0659796186966724</v>
      </c>
      <c r="E96" s="14">
        <f>SUM(SUM(E2,E3,E4,E8,E10,E13,E15,E17,E18,E20,E21,E22,E24,E26,E27,E29,E30,E31,E32,E36,E37,E39,E50,E51,E52,E53,E54,E57,E58,E64),E65,E66,E68,E71,E72,E73,E74,E75,E76,E78,E81,E83,E84,E85,E87,E90,E91,E92)/48</f>
        <v>2.29444444444444</v>
      </c>
      <c r="F96" s="15">
        <f>SUM(SUM(F2,F3,F4,F8,F10,F13,F15,F17,F18,F20,F21,F22,F24,F26,F27,F29,F30,F31,F32,F36,F37,F39,F50,F51,F52,F53,F54,F57,F58,F64),F65,F66,F68,F71,F72,F73,F74,F75,F76,F78,F81,F83,F84,F85,F87,F90,F91,F92)/48</f>
        <v>-0.0560255271661649</v>
      </c>
      <c r="G96" s="14">
        <f>SUM(SUM(G2,G3,G4,G8,G10,G13,G15,G17,G18,G20,G21,G22,G24,G26,G27,G29,G30,G31,G32,G36,G37,G39,G50,G51,G52,G53,G54,G57,G58,G64),G65,G66,G68,G71,G72,G73,G74,G75,G76,G78,G81,G83,G84,G85,G87,G90,G91,G92)/48</f>
        <v>0.648611111111111</v>
      </c>
      <c r="H96" s="15">
        <f>SUM(SUM(H2,H3,H4,H8,H10,H13,H15,H17,H18,H20,H21,H22,H24,H26,H27,H29,H30,H31,H32,H36,H37,H39,H50,H51,H52,H53,H54,H57,H58,H64),H65,H66,H68,H71,H72,H73,H74,H75,H76,H78,H81,H83,H84,H85,H87,H90,H91,H92)/48</f>
        <v>-0.0684101737951844</v>
      </c>
    </row>
    <row r="97" ht="21.95" customHeight="1">
      <c r="A97" t="s" s="11">
        <v>102</v>
      </c>
      <c r="B97" s="30"/>
      <c r="C97" s="13">
        <f>SUM(SUM(C2,C3,C4,C6,C7,C9,C10,C12,C13,C16,C17,C20,C22,C23,C24,C25,C26,C27,C28,C29,C31,C32,C34,C36,C38,C39,C42,C45,C49,C50),C51,C56,C57,C60,C61,C63,C65,C66,C69,C72,C73,C77,C82,C84,C85,C86,C87,C88,C90)/49</f>
        <v>10.1469387755102</v>
      </c>
      <c r="D97" s="12">
        <f>SUM(SUM(D2,D3,D4,D6,D7,D9,D10,D12,D13,D16,D17,D20,D22,D23,D24,D25,D26,D27,D28,D29,D31,D32,D34,D36,D38,D39,D42,D45,D49,D50),D51,D56,D57,D60,D61,D63,D65,D66,D69,D72,D73,D77,D82,D84,D85,D86,D87,D88,D90)/49</f>
        <v>-0.186393462590083</v>
      </c>
      <c r="E97" s="14">
        <f>SUM(SUM(E2,E4,E6,E7,E9,E10,E12,E13,E16,E17,E20,E22,E24,E25,E26,E27,E28,E29,E31,E32,E33,E36,E37,E38,E40,E42,E44,E45,E46,E49),E50,E51,E54,E56,E57,E60,E62,E63,E65,E66,E69,E72,E73,E77,E79,E82,E84,E85,E86,E87,E88,E89)/52</f>
        <v>6.76538461538462</v>
      </c>
      <c r="F97" s="15">
        <f>SUM(SUM(F2,F4,F6,F7,F9,F10,F12,F13,F16,F17,F20,F22,F24,F25,F26,F27,F28,F29,F31,F32,F33,F36,F37,F38,F40,F42,F44,F45,F46,F49),F50,F51,F54,F56,F57,F60,F62,F63,F65,F66,F69,F72,F73,F77,F79,F82,F84,F85,F86,F87,F88,F89)/52</f>
        <v>-0.183209011677878</v>
      </c>
      <c r="G97" s="14">
        <f>SUM(SUM(G2,G4,G5,G7,G9,G11,G13,G16,G17,G19,G20,G22,G24,G27,G32,G33,G36,G37,G39,G40,G42,G44,G45,G46,G49,G51,G53,G56,G57,G60),G62,G63,G65,G66,G68,G70,G72,G73,G77,G79,G81,G84,G85,G86,G87,G90)/46</f>
        <v>2.18260869565217</v>
      </c>
      <c r="H97" s="15">
        <f>SUM(SUM(H2,H4,H5,H7,H9,H11,H13,H16,H17,H19,H20,H22,H24,H27,H32,H33,H36,H37,H39,H40,H42,H44,H45,H46,H49,H51,H53,H56,H57,H60),H62,H63,H65,H66,H68,H70,H72,H73,H77,H79,H81,H84,H85,H86,H87,H90)/46</f>
        <v>-0.0770211945786516</v>
      </c>
    </row>
    <row r="98" ht="22.75" customHeight="1">
      <c r="A98" t="s" s="31">
        <v>103</v>
      </c>
      <c r="B98" s="32"/>
      <c r="C98" s="33">
        <f>SUM(SUM(C5,C8,C11,C14,C15,C18,C19,C21,C30,C33,C35,C37,C40,C41,C43,C44,C46,C47,C48,C52,C53,C54,C55,C58,C59,C62,C64,C67,C68,C70),C71,C74,C75,C76,C78,C79,C80,C81,C83,C89,C91,C92)/42</f>
        <v>-5.8968253968254</v>
      </c>
      <c r="D98" s="34">
        <f>SUM(SUM(D5,D8,D11,D14,D15,D18,D19,D21,D30,D33,D35,D37,D40,D41,D43,D44,D46,D47,D48,D52,D53,D54,D55,D58,D59,D62,D64,D67,D68,D70),D71,D74,D75,D76,D78,D79,D80,D81,D83,D89,D91,D92)/42</f>
        <v>0.0322972221136794</v>
      </c>
      <c r="E98" s="33">
        <f>SUM(SUM(E5,E8,E11,E14,E15,E18,E19,E21,E30,E34,E35,E41,E43,E47,E52,E53,E55,E58,E59,E61,E64,E67,E68,E70,E71,E74,E75,E76,E78,E80),E81,E83,E90,E91,E92)/35</f>
        <v>-4.22476190476191</v>
      </c>
      <c r="F98" s="34">
        <f>SUM(SUM(F5,F8,F11,F14,F15,F18,F19,F21,F30,F34,F35,F41,F43,F47,F52,F53,F55,F58,F59,F61,F64,F67,F68,F70,F71,F74,F75,F76,F78,F80),F81,F83,F90,F91,F92)/35</f>
        <v>0.11255747097702</v>
      </c>
      <c r="G98" s="33">
        <f>SUM(SUM(G3,G6,G8,G14,G15,G18,G21,G23,G26,G28,G29,G30,G35,G41,G43,G47,G50,G54,G55,G58,G59,G61,G64,G67,G71,G74,G75,G76,G78,G80),G82,G83,G89,G91,G92)/35</f>
        <v>-1.68190476190476</v>
      </c>
      <c r="H98" s="34">
        <f>SUM(SUM(H3,H6,H8,H14,H15,H18,H21,H23,H26,H28,H29,H30,H35,H41,H43,H47,H50,H54,H55,H58,H59,H61,H64,H67,H71,H74,H75,H76,H78,H80),H82,H83,H89,H91,H92)/35</f>
        <v>0.0272652537938253</v>
      </c>
    </row>
    <row r="99" ht="23.6" customHeight="1">
      <c r="A99" t="s" s="35">
        <v>104</v>
      </c>
      <c r="B99" s="36"/>
      <c r="C99" s="37"/>
      <c r="D99" s="36"/>
      <c r="E99" s="37"/>
      <c r="F99" s="36"/>
      <c r="G99" s="37"/>
      <c r="H99" s="36"/>
    </row>
  </sheetData>
  <mergeCells count="1">
    <mergeCell ref="A99:H99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